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<sst xmlns="http://schemas.openxmlformats.org/spreadsheetml/2006/main" count="6486" uniqueCount="5305">
  <si>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</si>
  <si>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</si>
  <si>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</si>
  <si>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</si>
  <si>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</si>
  <si>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</si>
  <si>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</si>
  <si>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</si>
  <si>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</si>
  <si>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</si>
  <si>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</si>
  <si>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</si>
  <si>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</si>
  <si>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</si>
  <si>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</si>
  <si>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</si>
  <si>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</si>
  <si>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</si>
  <si>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</si>
  <si>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</si>
  <si>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</si>
  <si>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</si>
  <si>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</si>
  <si>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</si>
  <si>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</si>
  <si>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</si>
  <si>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</si>
  <si>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</si>
  <si>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</si>
  <si>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</si>
  <si>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</si>
  <si>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</si>
  <si>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</si>
  <si>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</si>
  <si>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</si>
  <si>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</si>
  <si>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</si>
  <si>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</si>
  <si>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</si>
  <si>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</si>
  <si>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</si>
  <si>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</si>
  <si>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</si>
  <si>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</si>
  <si>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</si>
  <si>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</si>
  <si>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</si>
  <si>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</si>
  <si>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</si>
  <si>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</si>
  <si>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</si>
  <si>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</si>
  <si>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</si>
  <si>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</si>
  <si>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</si>
  <si>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</si>
  <si>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</si>
  <si>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</si>
  <si>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</si>
  <si>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</si>
  <si>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</si>
  <si>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</si>
  <si>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</si>
  <si>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</si>
  <si>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</si>
  <si>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</si>
  <si>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</si>
  <si>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</si>
  <si>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</si>
  <si>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</si>
  <si>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</si>
  <si>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</si>
  <si>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</si>
  <si>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</si>
  <si>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</si>
  <si>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</si>
  <si>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</si>
  <si>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</si>
  <si>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</si>
  <si>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</si>
  <si>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</si>
  <si>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</si>
  <si>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</si>
  <si>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</si>
  <si>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</si>
  <si>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</si>
  <si>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</si>
  <si>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</si>
  <si>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</si>
  <si>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</si>
  <si>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</si>
  <si>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</si>
  <si>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</si>
  <si>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</si>
  <si>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</si>
  <si>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</si>
  <si>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</si>
  <si>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</si>
  <si>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</si>
  <si>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</si>
  <si>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</si>
  <si>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</si>
  <si>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</si>
  <si>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</si>
  <si>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</si>
  <si>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</si>
  <si>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</si>
  <si>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</si>
  <si>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</si>
  <si>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</si>
  <si>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</si>
  <si>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</si>
  <si>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</si>
  <si>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</si>
  <si>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</si>
  <si>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</si>
  <si>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</si>
  <si>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</si>
  <si>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</si>
  <si>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</si>
  <si>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</si>
  <si>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</si>
  <si>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</si>
  <si>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</si>
  <si>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</si>
  <si>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</si>
  <si>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</si>
  <si>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</si>
  <si>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</si>
  <si>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</si>
  <si>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</si>
  <si>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</si>
  <si>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</si>
  <si>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</si>
  <si>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</si>
  <si>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</si>
  <si>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</si>
  <si>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</si>
  <si>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</si>
  <si>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</si>
  <si>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</si>
  <si>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</si>
  <si>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</si>
  <si>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</si>
  <si>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</si>
  <si>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</si>
  <si>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</si>
  <si>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</si>
  <si>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</si>
  <si>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</si>
  <si>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</si>
  <si>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</si>
  <si>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</si>
  <si>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</si>
  <si>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</si>
  <si>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</si>
  <si>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</si>
  <si>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</si>
  <si>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</si>
  <si>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</si>
  <si>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</si>
  <si>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</si>
  <si>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</si>
  <si>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</si>
  <si>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</si>
  <si>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</si>
  <si>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</si>
  <si>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</si>
  <si>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</si>
  <si>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</si>
  <si>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</si>
  <si>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</si>
  <si>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</si>
  <si>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</si>
  <si>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</si>
  <si>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</si>
  <si>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</si>
  <si>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</si>
  <si>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</si>
  <si>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</si>
  <si>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</si>
  <si>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</si>
  <si>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</si>
  <si>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</si>
  <si>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</si>
  <si>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</si>
  <si>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</si>
  <si>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</si>
  <si>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</si>
  <si>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</si>
  <si>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</si>
  <si>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</si>
  <si>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</si>
  <si>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</si>
  <si>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</si>
  <si>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</si>
  <si>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</si>
  <si>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</si>
  <si>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</si>
  <si>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</si>
  <si>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</si>
  <si>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</si>
  <si>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</si>
  <si>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</si>
  <si>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</si>
  <si>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</si>
  <si>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</si>
  <si>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</si>
  <si>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</si>
  <si>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</si>
  <si>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</si>
  <si>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</si>
  <si>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</si>
  <si>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</si>
  <si>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</si>
  <si>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</si>
  <si>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</si>
  <si>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</si>
  <si>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</si>
  <si>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</si>
  <si>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</si>
  <si>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</si>
  <si>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</si>
  <si>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</si>
  <si>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</si>
  <si>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</si>
  <si>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</si>
  <si>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</si>
  <si>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</si>
  <si>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</si>
  <si>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</si>
  <si>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</si>
  <si>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</si>
  <si>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</si>
  <si>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</si>
  <si>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</si>
  <si>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</si>
  <si>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</si>
  <si>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</si>
  <si>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</si>
  <si>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</si>
  <si>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</si>
  <si>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</si>
  <si>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</si>
  <si>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</si>
  <si>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</si>
  <si>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</si>
  <si>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</si>
  <si>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</si>
  <si>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</si>
  <si>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</si>
  <si>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</si>
  <si>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</si>
  <si>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</si>
  <si>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</si>
  <si>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</si>
  <si>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</si>
  <si>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</si>
  <si>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</si>
  <si>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</si>
  <si>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</si>
  <si>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</si>
  <si>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</si>
  <si>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</si>
  <si>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</si>
  <si>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</si>
  <si>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</si>
  <si>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</si>
  <si>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</si>
  <si>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</si>
  <si>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</si>
  <si>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</si>
  <si>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</si>
  <si>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</si>
  <si>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</si>
  <si>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</si>
  <si>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</si>
  <si>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</si>
  <si>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</si>
  <si>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</si>
  <si>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</si>
  <si>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</si>
  <si>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</si>
  <si>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</si>
  <si>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</si>
  <si>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</si>
  <si>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</si>
  <si>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</si>
  <si>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</si>
  <si>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</si>
  <si>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</si>
  <si>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</si>
  <si>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</si>
  <si>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</si>
  <si>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</si>
  <si>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</si>
  <si>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</si>
  <si>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</si>
  <si>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</si>
  <si>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</si>
  <si>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</si>
  <si>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</si>
  <si>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</si>
  <si>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</si>
  <si>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</si>
  <si>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</si>
  <si>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</si>
  <si>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</si>
  <si>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</si>
  <si>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</si>
  <si>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</si>
  <si>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</si>
  <si>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</si>
  <si>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</si>
  <si>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</si>
  <si>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</si>
  <si>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</si>
  <si>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</si>
  <si>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</si>
  <si>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</si>
  <si>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</si>
  <si>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</si>
  <si>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</si>
  <si>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</si>
  <si>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</si>
  <si>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</si>
  <si>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</si>
  <si>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</si>
  <si>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</si>
  <si>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</si>
  <si>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</si>
  <si>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</si>
  <si>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</si>
  <si>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</si>
  <si>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</si>
  <si>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</si>
  <si>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</si>
  <si>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</si>
  <si>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</si>
  <si>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</si>
  <si>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</si>
  <si>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</si>
  <si>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</si>
  <si>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</si>
  <si>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</si>
  <si>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</si>
  <si>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</si>
  <si>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</si>
  <si>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</si>
  <si>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</si>
  <si>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</si>
  <si>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</si>
  <si>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</si>
  <si>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</si>
  <si>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</si>
  <si>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</si>
  <si>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</si>
  <si>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</si>
  <si>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</si>
  <si>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</si>
  <si>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</si>
  <si>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</si>
  <si>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</si>
  <si>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</si>
  <si>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</si>
  <si>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</si>
  <si>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</si>
  <si>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</si>
  <si>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</si>
  <si>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</si>
  <si>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</si>
  <si>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</si>
  <si>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</si>
  <si>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</si>
  <si>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</si>
  <si>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</si>
  <si>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</si>
  <si>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</si>
  <si>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</si>
  <si>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</si>
  <si>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</si>
  <si>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</si>
  <si>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</si>
  <si>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</si>
  <si>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</si>
  <si>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</si>
  <si>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</si>
  <si>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</si>
  <si>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</si>
  <si>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</si>
  <si>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</si>
  <si>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</si>
  <si>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</si>
  <si>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</si>
  <si>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</si>
  <si>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</si>
  <si>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</si>
  <si>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</si>
  <si>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</si>
  <si>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</si>
  <si>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</si>
  <si>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</si>
  <si>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</si>
  <si>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</si>
  <si>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</si>
  <si>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</si>
  <si>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</si>
  <si>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</si>
  <si>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</si>
  <si>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</si>
  <si>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</si>
  <si>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</si>
  <si>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</si>
  <si>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</si>
  <si>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</si>
  <si>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</si>
  <si>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</si>
  <si>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</si>
  <si>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</si>
  <si>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</si>
  <si>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</si>
  <si>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</si>
  <si>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</si>
  <si>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</si>
  <si>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</si>
  <si>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</si>
  <si>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</si>
  <si>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</si>
  <si>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</si>
  <si>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</si>
  <si>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</si>
  <si>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</si>
  <si>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</si>
  <si>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</si>
  <si>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</si>
  <si>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</si>
  <si>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</si>
  <si>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</si>
  <si>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</si>
  <si>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</si>
  <si>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</si>
  <si>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</si>
  <si>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</si>
  <si>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</si>
  <si>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</si>
  <si>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</si>
  <si>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</si>
  <si>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</si>
  <si>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</si>
  <si>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</si>
  <si>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</si>
  <si>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</si>
  <si>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</si>
  <si>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</si>
  <si>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</si>
  <si>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</si>
  <si>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</si>
  <si>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</si>
  <si>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</si>
  <si>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</si>
  <si>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</si>
  <si>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</si>
  <si>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</si>
  <si>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</si>
  <si>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</si>
  <si>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</si>
  <si>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</si>
  <si>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</si>
  <si>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</si>
  <si>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</si>
  <si>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</si>
  <si>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</si>
  <si>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</si>
  <si>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</si>
  <si>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</si>
  <si>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</si>
  <si>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</si>
  <si>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</si>
  <si>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</si>
  <si>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</si>
  <si>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</si>
  <si>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</si>
  <si>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</si>
  <si>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</si>
  <si>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</si>
  <si>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</si>
  <si>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</si>
  <si>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</si>
  <si>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</si>
  <si>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</si>
  <si>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</si>
  <si>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</si>
  <si>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</si>
  <si>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</si>
  <si>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</si>
  <si>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</si>
  <si>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</si>
  <si>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</si>
  <si>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</si>
  <si>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</si>
  <si>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</si>
  <si>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</si>
  <si>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</si>
  <si>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</si>
  <si>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</si>
  <si>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</si>
  <si>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</si>
  <si>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</si>
  <si>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</si>
  <si>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</si>
  <si>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</si>
  <si>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</si>
  <si>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</si>
  <si>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</si>
  <si>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</si>
  <si>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</si>
  <si>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</si>
  <si>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</si>
  <si>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</si>
  <si>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</si>
  <si>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</si>
  <si>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</si>
  <si>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</si>
  <si>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</si>
  <si>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</si>
  <si>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</si>
  <si>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</si>
  <si>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</si>
  <si>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</si>
  <si>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</si>
  <si>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</si>
  <si>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</si>
  <si>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</si>
  <si>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</si>
  <si>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</si>
  <si>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</si>
  <si>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</si>
  <si>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</si>
  <si>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</si>
  <si>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</si>
  <si>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</si>
  <si>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</si>
  <si>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</si>
  <si>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</si>
  <si>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</si>
  <si>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</si>
  <si>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</si>
  <si>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</si>
  <si>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</si>
  <si>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</si>
  <si>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</si>
  <si>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</si>
  <si>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</si>
  <si>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</si>
  <si>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</si>
  <si>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</si>
  <si>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</si>
  <si>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</si>
  <si>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</si>
  <si>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</si>
  <si>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</si>
  <si>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</si>
  <si>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</si>
  <si>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</si>
  <si>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</si>
  <si>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</si>
  <si>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</si>
  <si>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</si>
  <si>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</si>
  <si>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</si>
  <si>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</si>
  <si>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</si>
  <si>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</si>
  <si>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</si>
  <si>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</si>
  <si>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</si>
  <si>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</si>
  <si>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</si>
  <si>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</si>
  <si>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</si>
  <si>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</si>
  <si>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</si>
  <si>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</si>
  <si>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</si>
  <si>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</si>
  <si>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</si>
  <si>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</si>
  <si>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</si>
  <si>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</si>
  <si>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</si>
  <si>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</si>
  <si>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</si>
  <si>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</si>
  <si>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</si>
  <si>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</si>
  <si>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</si>
  <si>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</si>
  <si>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</si>
  <si>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</si>
  <si>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</si>
  <si>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</si>
  <si>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</si>
  <si>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</si>
  <si>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</si>
  <si>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</si>
  <si>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</si>
  <si>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</si>
  <si>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</si>
  <si>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</si>
  <si>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</si>
  <si>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</si>
  <si>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</si>
  <si>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</si>
  <si>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</si>
  <si>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</si>
  <si>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</si>
  <si>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</si>
  <si>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</si>
  <si>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</si>
  <si>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</si>
  <si>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</si>
  <si>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</si>
  <si>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</si>
  <si>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</si>
  <si>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</si>
  <si>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</si>
  <si>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</si>
  <si>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</si>
  <si>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</si>
  <si>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</si>
  <si>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</si>
  <si>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</si>
  <si>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</si>
  <si>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</si>
  <si>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</si>
  <si>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</si>
  <si>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</si>
  <si>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</si>
  <si>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</si>
  <si>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</si>
  <si>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</si>
  <si>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</si>
  <si>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</si>
  <si>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</si>
  <si>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</si>
  <si>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</si>
  <si>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</si>
  <si>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</si>
  <si>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</si>
  <si>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</si>
  <si>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</si>
  <si>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</si>
  <si>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</si>
  <si>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</si>
  <si>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</si>
  <si>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</si>
  <si>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</si>
  <si>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</si>
  <si>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</si>
  <si>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</si>
  <si>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</si>
  <si>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</si>
  <si>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</si>
  <si>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</si>
  <si>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</si>
  <si>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</si>
  <si>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</si>
  <si>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</si>
  <si>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</si>
  <si>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</si>
  <si>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</si>
  <si>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</si>
  <si>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</si>
  <si>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</si>
  <si>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</si>
  <si>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</si>
  <si>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</si>
  <si>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</si>
  <si>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</si>
  <si>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</si>
  <si>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</si>
  <si>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</si>
  <si>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</si>
  <si>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</si>
  <si>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</si>
  <si>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</si>
  <si>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</si>
  <si>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</si>
  <si>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</si>
  <si>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</si>
  <si>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</si>
  <si>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</si>
  <si>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</si>
  <si>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</si>
  <si>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</si>
  <si>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</si>
  <si>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</si>
  <si>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</si>
  <si>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</si>
  <si>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</si>
  <si>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</si>
  <si>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</si>
  <si>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</si>
  <si>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</si>
  <si>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</si>
  <si>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</si>
  <si>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</si>
  <si>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</si>
  <si>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</si>
  <si>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</si>
  <si>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</si>
  <si>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</si>
  <si>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</si>
  <si>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</si>
  <si>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</si>
  <si>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</si>
  <si>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</si>
  <si>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</si>
  <si>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</si>
  <si>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</si>
  <si>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</si>
  <si>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</si>
  <si>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</si>
  <si>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</si>
  <si>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</si>
  <si>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</si>
  <si>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</si>
  <si>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</si>
  <si>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</si>
  <si>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</si>
  <si>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</si>
  <si>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</si>
  <si>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</si>
  <si>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</si>
  <si>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</si>
  <si>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</si>
  <si>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</si>
  <si>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</si>
  <si>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</si>
  <si>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</si>
  <si>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</si>
  <si>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</si>
  <si>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</si>
  <si>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</si>
  <si>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</si>
  <si>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</si>
  <si>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</si>
  <si>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</si>
  <si>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</si>
  <si>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</si>
  <si>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</si>
  <si>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</si>
  <si>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</si>
  <si>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</si>
  <si>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</si>
  <si>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</si>
  <si>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</si>
  <si>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</si>
  <si>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</si>
  <si>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</si>
  <si>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</si>
  <si>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</si>
  <si>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</si>
  <si>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</si>
  <si>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</si>
  <si>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</si>
  <si>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</si>
  <si>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</si>
  <si>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</si>
  <si>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</si>
  <si>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</si>
  <si>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</si>
  <si>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</si>
  <si>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</si>
  <si>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</si>
  <si>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</si>
  <si>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</si>
  <si>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</si>
  <si>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</si>
  <si>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</si>
  <si>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</si>
  <si>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</si>
  <si>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</si>
  <si>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</si>
  <si>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</si>
  <si>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</si>
  <si>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</si>
  <si>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</si>
  <si>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</si>
  <si>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</si>
  <si>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</si>
  <si>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</si>
  <si>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</si>
  <si>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</si>
  <si>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</si>
  <si>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</si>
  <si>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</si>
  <si>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</si>
  <si>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</si>
  <si>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</si>
  <si>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</si>
  <si>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</si>
  <si>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</si>
  <si>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</si>
  <si>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</si>
  <si>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</si>
  <si>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</si>
  <si>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</si>
  <si>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</si>
  <si>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</si>
  <si>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</si>
  <si>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</si>
  <si>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</si>
  <si>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</si>
  <si>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</si>
  <si>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</si>
  <si>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</si>
  <si>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</si>
  <si>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</si>
  <si>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</si>
  <si>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</si>
  <si>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</si>
  <si>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</si>
  <si>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</si>
  <si>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</si>
  <si>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</si>
  <si>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</si>
  <si>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</si>
  <si>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</si>
  <si>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</si>
  <si>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</si>
  <si>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</si>
  <si>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</si>
  <si>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</si>
  <si>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</si>
  <si>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</si>
  <si>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</si>
  <si>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</si>
  <si>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</si>
  <si>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</si>
  <si>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</si>
  <si>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</si>
  <si>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</si>
  <si>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</si>
  <si>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</si>
  <si>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</si>
  <si>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</si>
  <si>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</si>
  <si>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</si>
  <si>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</si>
  <si>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</si>
  <si>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</si>
  <si>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</si>
  <si>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</si>
  <si>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</si>
  <si>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</si>
  <si>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</si>
  <si>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</si>
  <si>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</si>
  <si>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</si>
  <si>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</si>
  <si>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</si>
  <si>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</si>
  <si>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</si>
  <si>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</si>
  <si>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</si>
  <si>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</si>
  <si>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</si>
  <si>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</si>
  <si>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</si>
  <si>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</si>
  <si>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</si>
  <si>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</si>
  <si>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</si>
  <si>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</si>
  <si>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</si>
  <si>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</si>
  <si>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</si>
  <si>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</si>
  <si>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</si>
  <si>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</si>
  <si>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</si>
  <si>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</si>
  <si>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</si>
  <si>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</si>
  <si>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</si>
  <si>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</si>
  <si>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</si>
  <si>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</si>
  <si>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</si>
  <si>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</si>
  <si>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</si>
  <si>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</si>
  <si>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</si>
  <si>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</si>
  <si>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</si>
  <si>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</si>
  <si>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</si>
  <si>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</si>
  <si>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</si>
  <si>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</si>
  <si>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</si>
  <si>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</si>
  <si>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</si>
  <si>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</si>
  <si>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</si>
  <si>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</si>
  <si>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</si>
  <si>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</si>
  <si>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</si>
  <si>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</si>
  <si>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</si>
  <si>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</si>
  <si>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</si>
  <si>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</si>
  <si>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</si>
  <si>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</si>
  <si>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</si>
  <si>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</si>
  <si>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</si>
  <si>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</si>
  <si>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</si>
  <si>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</si>
  <si>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</si>
  <si>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</si>
  <si>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</si>
  <si>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</si>
  <si>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</si>
  <si>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</si>
  <si>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</si>
  <si>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</si>
  <si>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</si>
  <si>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</si>
  <si>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</si>
  <si>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</si>
  <si>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</si>
  <si>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</si>
  <si>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</si>
  <si>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</si>
  <si>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</si>
  <si>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</si>
  <si>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</si>
  <si>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</si>
  <si>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</si>
  <si>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</si>
  <si>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</si>
  <si>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</si>
  <si>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</si>
  <si>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</si>
  <si>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</si>
  <si>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</si>
  <si>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</si>
  <si>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</si>
  <si>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</si>
  <si>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</si>
  <si>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</si>
  <si>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</si>
  <si>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</si>
  <si>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</si>
  <si>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</si>
  <si>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</si>
  <si>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</si>
  <si>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</si>
  <si>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</si>
  <si>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</si>
  <si>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</si>
  <si>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</si>
  <si>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</si>
  <si>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</si>
  <si>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</si>
  <si>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</si>
  <si>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</si>
  <si>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</si>
  <si>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</si>
  <si>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</si>
  <si>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</si>
  <si>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</si>
  <si>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</si>
  <si>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</si>
  <si>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</si>
  <si>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</si>
  <si>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</si>
  <si>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</si>
  <si>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</si>
  <si>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</si>
  <si>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</si>
  <si>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</si>
  <si>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</si>
  <si>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</si>
  <si>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</si>
  <si>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</si>
  <si>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</si>
  <si>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</si>
  <si>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</si>
  <si>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</si>
  <si>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</si>
  <si>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</si>
  <si>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</si>
  <si>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</si>
  <si>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</si>
  <si>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</si>
  <si>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</si>
  <si>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</si>
  <si>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</si>
  <si>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</si>
  <si>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</si>
  <si>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</si>
  <si>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</si>
  <si>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</si>
  <si>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</si>
  <si>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</si>
  <si>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</si>
  <si>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</si>
  <si>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</si>
  <si>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</si>
  <si>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</si>
  <si>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</si>
  <si>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</si>
  <si>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</si>
  <si>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</si>
  <si>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</si>
  <si>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</si>
  <si>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</si>
  <si>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</si>
  <si>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</si>
  <si>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</si>
  <si>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</si>
  <si>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</si>
  <si>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</si>
  <si>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</si>
  <si>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</si>
  <si>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</si>
  <si>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</si>
  <si>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</si>
  <si>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</si>
  <si>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</si>
  <si>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</si>
  <si>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</si>
  <si>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</si>
  <si>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</si>
  <si>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</si>
  <si>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</si>
  <si>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</si>
  <si>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</si>
  <si>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</si>
  <si>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</si>
  <si>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</si>
  <si>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</si>
  <si>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</si>
  <si>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</si>
  <si>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</si>
  <si>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</si>
  <si>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</si>
  <si>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</si>
  <si>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</si>
  <si>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</si>
  <si>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</si>
  <si>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</si>
  <si>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</si>
  <si>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</si>
  <si>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</si>
  <si>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</si>
  <si>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</si>
  <si>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</si>
  <si>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</si>
  <si>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</si>
  <si>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</si>
  <si>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</si>
  <si>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</si>
  <si>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</si>
  <si>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</si>
  <si>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</si>
  <si>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</si>
  <si>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</si>
  <si>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</si>
  <si>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</si>
  <si>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</si>
  <si>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</si>
  <si>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</si>
  <si>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</si>
  <si>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</si>
  <si>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</si>
  <si>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</si>
  <si>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</si>
  <si>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</si>
  <si>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</si>
  <si>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</si>
  <si>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</si>
  <si>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</si>
  <si>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</si>
  <si>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</si>
  <si>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</si>
  <si>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</si>
  <si>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</si>
  <si>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</si>
  <si>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</si>
  <si>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</si>
  <si>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</si>
  <si>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</si>
  <si>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</si>
  <si>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</si>
  <si>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</si>
  <si>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</si>
  <si>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</si>
  <si>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</si>
  <si>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</si>
  <si>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</si>
  <si>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</si>
  <si>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</si>
  <si>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</si>
  <si>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</si>
  <si>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</si>
  <si>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</si>
  <si>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</si>
  <si>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</si>
  <si>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</si>
  <si>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</si>
  <si>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</si>
  <si>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</si>
  <si>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</si>
  <si>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</si>
  <si>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</si>
  <si>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</si>
  <si>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</si>
  <si>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</si>
  <si>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</si>
  <si>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</si>
  <si>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</si>
  <si>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</si>
  <si>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</si>
  <si>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</si>
  <si>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</si>
  <si>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</si>
  <si>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</si>
  <si>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</si>
  <si>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</si>
  <si>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</si>
  <si>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</si>
  <si>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</si>
  <si>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</si>
  <si>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</si>
  <si>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</si>
  <si>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</si>
  <si>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</si>
  <si>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</si>
  <si>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</si>
  <si>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</si>
  <si>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</si>
  <si>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</si>
  <si>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</si>
  <si>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</si>
  <si>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</si>
  <si>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</si>
  <si>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</si>
  <si>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</si>
  <si>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</si>
  <si>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</si>
  <si>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</si>
  <si>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</si>
  <si>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</si>
  <si>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</si>
  <si>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</si>
  <si>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</si>
  <si>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</si>
  <si>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</si>
  <si>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</si>
  <si>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</si>
  <si>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</si>
  <si>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</si>
  <si>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</si>
  <si>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</si>
  <si>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</si>
  <si>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</si>
  <si>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</si>
  <si>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</si>
  <si>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</si>
  <si>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</si>
  <si>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</si>
  <si>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</si>
  <si>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</si>
  <si>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</si>
  <si>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</si>
  <si>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</si>
  <si>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</si>
  <si>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</si>
  <si>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</si>
  <si>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</si>
  <si>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</si>
  <si>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</si>
  <si>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</si>
  <si>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</si>
  <si>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</si>
  <si>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</si>
  <si>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</si>
  <si>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</si>
  <si>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</si>
  <si>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</si>
  <si>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</si>
  <si>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</si>
  <si>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</si>
  <si>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</si>
  <si>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</si>
  <si>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</si>
  <si>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</si>
  <si>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</si>
  <si>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</si>
  <si>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</si>
  <si>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</si>
  <si>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</si>
  <si>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</si>
  <si>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</si>
  <si>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</si>
  <si>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</si>
  <si>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</si>
  <si>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</si>
  <si>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</si>
  <si>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</si>
  <si>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</si>
  <si>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</si>
  <si>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</si>
  <si>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</si>
  <si>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</si>
  <si>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</si>
  <si>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</si>
  <si>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</si>
  <si>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</si>
  <si>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</si>
  <si>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</si>
  <si>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</si>
  <si>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</si>
  <si>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</si>
  <si>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</si>
  <si>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</si>
  <si>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</si>
  <si>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</si>
  <si>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</si>
  <si>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</si>
  <si>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</si>
  <si>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</si>
  <si>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</si>
  <si>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</si>
  <si>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</si>
  <si>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</si>
  <si>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</si>
  <si>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</si>
  <si>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</si>
  <si>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</si>
  <si>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</si>
  <si>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</si>
  <si>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</si>
  <si>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</si>
  <si>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</si>
  <si>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</si>
  <si>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</si>
  <si>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</si>
  <si>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</si>
  <si>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</si>
  <si>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</si>
  <si>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</si>
  <si>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</si>
  <si>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</si>
  <si>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</si>
  <si>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</si>
  <si>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</si>
  <si>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</si>
  <si>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</si>
  <si>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</si>
  <si>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</si>
  <si>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</si>
  <si>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</si>
  <si>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</si>
  <si>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</si>
  <si>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</si>
  <si>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</si>
  <si>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</si>
  <si>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</si>
  <si>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</si>
  <si>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</si>
  <si>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</si>
  <si>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</si>
  <si>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</si>
  <si>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</si>
  <si>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</si>
  <si>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</si>
  <si>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</si>
  <si>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</si>
  <si>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</si>
  <si>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</si>
  <si>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</si>
  <si>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</si>
  <si>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</si>
  <si>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</si>
  <si>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</si>
  <si>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</si>
  <si>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</si>
  <si>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</si>
  <si>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</si>
  <si>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</si>
  <si>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</si>
  <si>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</si>
  <si>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</si>
  <si>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</si>
  <si>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</si>
  <si>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</si>
  <si>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</si>
  <si>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</si>
  <si>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</si>
  <si>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</si>
  <si>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</si>
  <si>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</si>
  <si>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</si>
  <si>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</si>
  <si>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</si>
  <si>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</si>
  <si>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</si>
  <si>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</si>
  <si>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</si>
  <si>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</si>
  <si>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</si>
  <si>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</si>
  <si>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</si>
  <si>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</si>
  <si>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</si>
  <si>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</si>
  <si>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</si>
  <si>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</si>
  <si>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</si>
  <si>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</si>
  <si>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</si>
  <si>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</si>
  <si>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</si>
  <si>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</si>
  <si>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</si>
  <si>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</si>
  <si>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</si>
  <si>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</si>
  <si>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</si>
  <si>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</si>
  <si>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</si>
  <si>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</si>
  <si>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</si>
  <si>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</si>
  <si>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</si>
  <si>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</si>
  <si>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</si>
  <si>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</si>
  <si>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</si>
  <si>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</si>
  <si>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</si>
  <si>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</si>
  <si>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</si>
  <si>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</si>
  <si>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</si>
  <si>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</si>
  <si>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</si>
  <si>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</si>
  <si>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</si>
  <si>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</si>
  <si>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</si>
  <si>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</si>
  <si>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</si>
  <si>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</si>
  <si>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</si>
  <si>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</si>
  <si>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</si>
  <si>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</si>
  <si>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</si>
  <si>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</si>
  <si>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</si>
  <si>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</si>
  <si>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</si>
  <si>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</si>
  <si>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</si>
  <si>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</si>
  <si>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</si>
  <si>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</si>
  <si>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</si>
  <si>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</si>
  <si>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</si>
  <si>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</si>
  <si>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</si>
  <si>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</si>
  <si>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</si>
  <si>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</si>
  <si>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</si>
  <si>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</si>
  <si>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</si>
  <si>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</si>
  <si>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</si>
  <si>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</si>
  <si>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</si>
  <si>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</si>
  <si>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</si>
  <si>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</si>
  <si>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</si>
  <si>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</si>
  <si>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</si>
  <si>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</si>
  <si>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</si>
  <si>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</si>
  <si>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</si>
  <si>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</si>
  <si>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</si>
  <si>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</si>
  <si>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</si>
  <si>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</si>
  <si>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</si>
  <si>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</si>
  <si>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</si>
  <si>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</si>
  <si>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</si>
  <si>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</si>
  <si>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</si>
  <si>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</si>
  <si>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</si>
  <si>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</si>
  <si>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</si>
  <si>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</si>
  <si>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</si>
  <si>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</si>
  <si>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</si>
  <si>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</si>
  <si>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</si>
  <si>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</si>
  <si>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</si>
  <si>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</si>
  <si>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</si>
  <si>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</si>
  <si>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</si>
  <si>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</si>
  <si>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</si>
  <si>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</si>
  <si>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</si>
  <si>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</si>
  <si>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</si>
  <si>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</si>
  <si>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</si>
  <si>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</si>
  <si>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</si>
  <si>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</si>
  <si>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</si>
  <si>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</si>
  <si>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</si>
  <si>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</si>
  <si>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</si>
  <si>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</si>
  <si>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</si>
  <si>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</si>
  <si>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</si>
  <si>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</si>
  <si>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</si>
  <si>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</si>
  <si>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</si>
  <si>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</si>
  <si>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</si>
  <si>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</si>
  <si>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</si>
  <si>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</si>
  <si>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</si>
  <si>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</si>
  <si>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</si>
  <si>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</si>
  <si>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</si>
  <si>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</si>
  <si>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</si>
  <si>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</si>
  <si>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</si>
  <si>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</si>
  <si>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</si>
  <si>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</si>
  <si>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</si>
  <si>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</si>
  <si>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</si>
  <si>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</si>
  <si>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</si>
  <si>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</si>
  <si>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</si>
  <si>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</si>
  <si>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</si>
  <si>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</si>
  <si>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</si>
  <si>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</si>
  <si>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</si>
  <si>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</si>
  <si>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</si>
  <si>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</si>
  <si>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</si>
  <si>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</si>
  <si>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</si>
  <si>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</si>
  <si>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</si>
  <si>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</si>
  <si>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</si>
  <si>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</si>
  <si>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</si>
  <si>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</si>
  <si>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</si>
  <si>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</si>
  <si>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</si>
  <si>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</si>
  <si>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</si>
  <si>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</si>
  <si>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</si>
  <si>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</si>
  <si>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</si>
  <si>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</si>
  <si>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</si>
  <si>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</si>
  <si>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</si>
  <si>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</si>
  <si>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</si>
  <si>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</si>
  <si>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</si>
  <si>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</si>
  <si>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</si>
  <si>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</si>
  <si>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</si>
  <si>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</si>
  <si>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</si>
  <si>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</si>
  <si>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</si>
  <si>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</si>
  <si>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</si>
  <si>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</si>
  <si>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</si>
  <si>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</si>
  <si>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</si>
  <si>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</si>
  <si>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</si>
  <si>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</si>
  <si>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</si>
  <si>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</si>
  <si>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</si>
  <si>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</si>
  <si>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</si>
  <si>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</si>
  <si>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</si>
  <si>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</si>
  <si>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</si>
  <si>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</si>
  <si>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</si>
  <si>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</si>
  <si>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</si>
  <si>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</si>
  <si>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</si>
  <si>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</si>
  <si>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</si>
  <si>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</si>
  <si>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</si>
  <si>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</si>
  <si>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</si>
  <si>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</si>
  <si>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</si>
  <si>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</si>
  <si>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</si>
  <si>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</si>
  <si>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</si>
  <si>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</si>
  <si>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</si>
  <si>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</si>
  <si>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</si>
  <si>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</si>
  <si>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</si>
  <si>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</si>
  <si>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</si>
  <si>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</si>
  <si>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</si>
  <si>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</si>
  <si>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</si>
  <si>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</si>
  <si>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</si>
  <si>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</si>
  <si>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</si>
  <si>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</si>
  <si>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</si>
  <si>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</si>
  <si>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</si>
  <si>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</si>
  <si>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</si>
  <si>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</si>
  <si>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</si>
  <si>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</si>
  <si>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</si>
  <si>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</si>
  <si>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</si>
  <si>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</si>
  <si>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</si>
  <si>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</si>
  <si>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</si>
  <si>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</si>
  <si>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</si>
  <si>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</si>
  <si>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</si>
  <si>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</si>
  <si>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</si>
  <si>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</si>
  <si>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</si>
  <si>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</si>
  <si>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</si>
  <si>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</si>
  <si>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</si>
  <si>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</si>
  <si>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</si>
  <si>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</si>
  <si>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</si>
  <si>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</si>
  <si>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</si>
  <si>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</si>
  <si>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</si>
  <si>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</si>
  <si>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</si>
  <si>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</si>
  <si>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</si>
  <si>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</si>
  <si>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</si>
  <si>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</si>
  <si>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</si>
  <si>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</si>
  <si>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</si>
  <si>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</si>
  <si>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</si>
  <si>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</si>
  <si>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</si>
  <si>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</si>
  <si>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</si>
  <si>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</si>
  <si>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</si>
  <si>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</si>
  <si>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</si>
  <si>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</si>
  <si>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</si>
  <si>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</si>
  <si>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</si>
  <si>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</si>
  <si>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</si>
  <si>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</si>
  <si>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</si>
  <si>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</si>
  <si>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</si>
  <si>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</si>
  <si>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</si>
  <si>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</si>
  <si>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</si>
  <si>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</si>
  <si>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</si>
  <si>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</si>
  <si>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</si>
  <si>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</si>
  <si>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</si>
  <si>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</si>
  <si>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</si>
  <si>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</si>
  <si>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</si>
  <si>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</si>
  <si>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</si>
  <si>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</si>
  <si>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</si>
  <si>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</si>
  <si>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</si>
  <si>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</si>
  <si>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</si>
  <si>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</si>
  <si>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</si>
  <si>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</si>
  <si>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</si>
  <si>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</si>
  <si>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</si>
  <si>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</si>
  <si>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</si>
  <si>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</si>
  <si>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</si>
  <si>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</si>
  <si>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</si>
  <si>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</si>
  <si>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</si>
  <si>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</si>
  <si>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</si>
  <si>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</si>
  <si>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</si>
  <si>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</si>
  <si>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</si>
  <si>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</si>
  <si>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</si>
  <si>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</si>
  <si>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</si>
  <si>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</si>
  <si>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</si>
  <si>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</si>
  <si>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</si>
  <si>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</si>
  <si>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</si>
  <si>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</si>
  <si>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</si>
  <si>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</si>
  <si>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</si>
  <si>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</si>
  <si>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</si>
  <si>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</si>
  <si>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</si>
  <si>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</si>
  <si>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</si>
  <si>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</si>
  <si>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</si>
  <si>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</si>
  <si>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</si>
  <si>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</si>
  <si>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</si>
  <si>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</si>
  <si>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</si>
  <si>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</si>
  <si>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</si>
  <si>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</si>
  <si>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</si>
  <si>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</si>
  <si>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</si>
  <si>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</si>
  <si>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</si>
  <si>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</si>
  <si>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</si>
  <si>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</si>
  <si>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</si>
  <si>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</si>
  <si>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</si>
  <si>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</si>
  <si>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</si>
  <si>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</si>
  <si>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</si>
  <si>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</si>
  <si>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</si>
  <si>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</si>
  <si>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</si>
  <si>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</si>
  <si>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</si>
  <si>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</si>
  <si>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</si>
  <si>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</si>
  <si>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</si>
  <si>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</si>
  <si>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</si>
  <si>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</si>
  <si>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</si>
  <si>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</si>
  <si>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</si>
  <si>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</si>
  <si>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</si>
  <si>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</si>
  <si>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</si>
  <si>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</si>
  <si>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</si>
  <si>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</si>
  <si>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</si>
  <si>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</si>
  <si>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</si>
  <si>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</si>
  <si>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</si>
  <si>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</si>
  <si>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</si>
  <si>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</si>
  <si>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</si>
  <si>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</si>
  <si>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</si>
  <si>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</si>
  <si>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</si>
  <si>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</si>
  <si>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</si>
  <si>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</si>
  <si>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</si>
  <si>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</si>
  <si>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</si>
  <si>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</si>
  <si>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</si>
  <si>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</si>
  <si>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</si>
  <si>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</si>
  <si>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</si>
  <si>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</si>
  <si>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</si>
  <si>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</si>
  <si>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</si>
  <si>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</si>
  <si>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</si>
  <si>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</si>
  <si>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</si>
  <si>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</si>
  <si>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</si>
  <si>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</si>
  <si>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</si>
  <si>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</si>
  <si>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</si>
  <si>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</si>
  <si>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</si>
  <si>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</si>
  <si>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</si>
  <si>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</si>
  <si>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</si>
  <si>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</si>
  <si>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</si>
  <si>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</si>
  <si>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</si>
  <si>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</si>
  <si>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</si>
  <si>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</si>
  <si>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</si>
  <si>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</si>
  <si>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</si>
  <si>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</si>
  <si>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</si>
  <si>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</si>
  <si>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</si>
  <si>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</si>
  <si>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</si>
  <si>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</si>
  <si>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</si>
  <si>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</si>
  <si>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</si>
  <si>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</si>
  <si>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</si>
  <si>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</si>
  <si>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</si>
  <si>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</si>
  <si>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</si>
  <si>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</si>
  <si>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</si>
  <si>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</si>
  <si>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</si>
  <si>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</si>
  <si>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</si>
  <si>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</si>
  <si>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</si>
  <si>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</si>
  <si>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</si>
  <si>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</si>
  <si>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</si>
  <si>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</si>
  <si>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</si>
  <si>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</si>
  <si>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</si>
  <si>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</si>
  <si>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</si>
  <si>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</si>
  <si>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</si>
  <si>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</si>
  <si>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</si>
  <si>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</si>
  <si>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</si>
  <si>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</si>
  <si>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</si>
  <si>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</si>
  <si>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</si>
  <si>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</si>
  <si>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</si>
  <si>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</si>
  <si>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</si>
  <si>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</si>
  <si>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</si>
  <si>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</si>
  <si>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</si>
  <si>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</si>
  <si>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</si>
  <si>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</si>
  <si>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</si>
  <si>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</si>
  <si>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</si>
  <si>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</si>
  <si>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</si>
  <si>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</si>
  <si>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</si>
  <si>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</si>
  <si>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</si>
  <si>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</si>
  <si>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</si>
  <si>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</si>
  <si>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</si>
  <si>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</si>
  <si>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</si>
  <si>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</si>
  <si>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</si>
  <si>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</si>
  <si>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</si>
  <si>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</si>
  <si>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</si>
  <si>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</si>
  <si>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</si>
  <si>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</si>
  <si>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</si>
  <si>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</si>
  <si>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</si>
  <si>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</si>
  <si>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</si>
  <si>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</si>
  <si>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</si>
  <si>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</si>
  <si>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</si>
  <si>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</si>
  <si>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</si>
  <si>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</si>
  <si>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</si>
  <si>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</si>
  <si>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</si>
  <si>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</si>
  <si>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</si>
  <si>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</si>
  <si>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</si>
  <si>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</si>
  <si>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</si>
  <si>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</si>
  <si>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</si>
  <si>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</si>
  <si>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</si>
  <si>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</si>
  <si>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</si>
  <si>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</si>
  <si>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</si>
  <si>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</si>
  <si>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</si>
  <si>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</si>
  <si>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</si>
  <si>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</si>
  <si>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</si>
  <si>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</si>
  <si>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</si>
  <si>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</si>
  <si>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</si>
  <si>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</si>
  <si>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</si>
  <si>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</si>
  <si>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</si>
  <si>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</si>
  <si>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</si>
  <si>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</si>
  <si>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</si>
  <si>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</si>
  <si>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</si>
  <si>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</si>
  <si>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</si>
  <si>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</si>
  <si>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</si>
  <si>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</si>
  <si>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</si>
  <si>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</si>
  <si>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</si>
  <si>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</si>
  <si>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</si>
  <si>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</si>
  <si>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</si>
  <si>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</si>
  <si>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</si>
  <si>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</si>
  <si>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</si>
  <si>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</si>
  <si>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</si>
  <si>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</si>
  <si>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</si>
  <si>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</si>
  <si>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</si>
  <si>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</si>
  <si>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</si>
  <si>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</si>
  <si>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</si>
  <si>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</si>
  <si>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</si>
  <si>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</si>
  <si>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</si>
  <si>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</si>
  <si>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</si>
  <si>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</si>
  <si>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</si>
  <si>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</si>
  <si>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</si>
  <si>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</si>
  <si>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</si>
  <si>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</si>
  <si>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</si>
  <si>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</si>
  <si>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</si>
  <si>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</si>
  <si>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</si>
  <si>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</si>
  <si>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</si>
  <si>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</si>
  <si>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</si>
  <si>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</si>
  <si>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</si>
  <si>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</si>
  <si>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</si>
  <si>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</si>
  <si>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</si>
  <si>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</si>
  <si>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</si>
  <si>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</si>
  <si>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</si>
  <si>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</si>
  <si>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</si>
  <si>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</si>
  <si>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</si>
  <si>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</si>
  <si>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</si>
  <si>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</si>
  <si>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</si>
  <si>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</si>
  <si>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</si>
  <si>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</si>
  <si>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</si>
  <si>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</si>
  <si>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</si>
  <si>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</si>
  <si>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</si>
  <si>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</si>
  <si>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</si>
  <si>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</si>
  <si>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</si>
  <si>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</si>
  <si>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</si>
  <si>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</si>
  <si>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</si>
  <si>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</si>
  <si>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</si>
  <si>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</si>
  <si>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</si>
  <si>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</si>
  <si>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</si>
  <si>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</si>
  <si>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</si>
  <si>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</si>
  <si>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</si>
  <si>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</si>
  <si>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</si>
  <si>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</si>
  <si>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</si>
  <si>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</si>
  <si>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</si>
  <si>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</si>
  <si>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</si>
  <si>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</si>
  <si>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</si>
  <si>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</si>
  <si>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</si>
  <si>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</si>
  <si>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</si>
  <si>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</si>
  <si>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</si>
  <si>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</si>
  <si>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</si>
  <si>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</si>
  <si>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</si>
  <si>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</si>
  <si>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</si>
  <si>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</si>
  <si>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</si>
  <si>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</si>
  <si>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</si>
  <si>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</si>
  <si>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</si>
  <si>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</si>
  <si>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</si>
  <si>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</si>
  <si>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</si>
  <si>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</si>
  <si>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</si>
  <si>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</si>
  <si>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</si>
  <si>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</si>
  <si>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</si>
  <si>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</si>
  <si>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</si>
  <si>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</si>
  <si>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</si>
  <si>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</si>
  <si>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</si>
  <si>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</si>
  <si>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</si>
  <si>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</si>
  <si>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</si>
  <si>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</si>
  <si>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</si>
  <si>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</si>
  <si>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</si>
  <si>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</si>
  <si>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</si>
  <si>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</si>
  <si>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</si>
  <si>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</si>
  <si>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</si>
  <si>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</si>
  <si>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</si>
  <si>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</si>
  <si>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</si>
  <si>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</si>
  <si>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</si>
  <si>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</si>
  <si>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</si>
  <si>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</si>
  <si>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</si>
  <si>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</si>
  <si>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</si>
  <si>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</si>
  <si>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</si>
  <si>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</si>
  <si>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</si>
  <si>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</si>
  <si>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</si>
  <si>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</si>
  <si>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</si>
  <si>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</si>
  <si>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</si>
  <si>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</si>
  <si>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</si>
  <si>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</si>
  <si>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</si>
  <si>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</si>
  <si>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</si>
  <si>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</si>
  <si>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</si>
  <si>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</si>
  <si>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</si>
  <si>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</si>
  <si>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</si>
  <si>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</si>
  <si>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</si>
  <si>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</si>
  <si>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</si>
  <si>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</si>
  <si>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</si>
  <si>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</si>
  <si>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</si>
  <si>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</si>
  <si>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</si>
  <si>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</si>
  <si>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</si>
  <si>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</si>
  <si>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</si>
  <si>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</si>
  <si>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</si>
  <si>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</si>
  <si>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</si>
  <si>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</si>
  <si>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</si>
  <si>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</si>
  <si>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</si>
  <si>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</si>
  <si>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</si>
  <si>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</si>
  <si>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</si>
  <si>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</si>
  <si>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</si>
  <si>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</si>
  <si>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</si>
  <si>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</si>
  <si>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</si>
  <si>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</si>
  <si>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</si>
  <si>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</si>
  <si>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</si>
  <si>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</si>
  <si>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</si>
  <si>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</si>
  <si>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</si>
  <si>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</si>
  <si>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</si>
  <si>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</si>
  <si>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</si>
  <si>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</si>
  <si>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</si>
  <si>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</si>
  <si>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</si>
  <si>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</si>
  <si>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</si>
  <si>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</si>
  <si>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</si>
  <si>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</si>
  <si>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</si>
  <si>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</si>
  <si>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</si>
  <si>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</si>
  <si>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</si>
  <si>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</si>
  <si>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</si>
  <si>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</si>
  <si>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</si>
  <si>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</si>
  <si>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</si>
  <si>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</si>
  <si>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</si>
  <si>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</si>
  <si>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</si>
  <si>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</si>
  <si>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</si>
  <si>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</si>
  <si>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</si>
  <si>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</si>
  <si>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</si>
  <si>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</si>
  <si>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</si>
  <si>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</si>
  <si>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</si>
  <si>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</si>
  <si>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</si>
  <si>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</si>
  <si>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</si>
  <si>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</si>
  <si>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</si>
  <si>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</si>
  <si>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</si>
  <si>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</si>
  <si>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</si>
  <si>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</si>
  <si>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</si>
  <si>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</si>
  <si>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</si>
  <si>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</si>
  <si>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</si>
  <si>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</si>
  <si>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</si>
  <si>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</si>
  <si>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</si>
  <si>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</si>
  <si>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</si>
  <si>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</si>
  <si>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</si>
  <si>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</si>
  <si>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</si>
  <si>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</si>
  <si>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</si>
  <si>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</si>
  <si>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</si>
  <si>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</si>
  <si>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</si>
  <si>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</si>
  <si>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</si>
  <si>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</si>
  <si>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</si>
  <si>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</si>
  <si>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</si>
  <si>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</si>
  <si>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</si>
  <si>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</si>
  <si>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</si>
  <si>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</si>
  <si>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</si>
  <si>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</si>
  <si>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</si>
  <si>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</si>
  <si>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</si>
  <si>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</si>
  <si>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</si>
  <si>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</si>
  <si>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</si>
  <si>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</si>
  <si>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</si>
  <si>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</si>
  <si>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</si>
  <si>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</si>
  <si>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</si>
  <si>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</si>
  <si>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</si>
  <si>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</si>
  <si>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</si>
  <si>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</si>
  <si>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</si>
  <si>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</si>
  <si>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</si>
  <si>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</si>
  <si>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</si>
  <si>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</si>
  <si>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</si>
  <si>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</si>
  <si>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</si>
  <si>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</si>
  <si>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</si>
  <si>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</si>
  <si>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</si>
  <si>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</si>
  <si>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</si>
  <si>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</si>
  <si>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</si>
  <si>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</si>
  <si>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</si>
  <si>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</si>
  <si>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</si>
  <si>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</si>
  <si>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</si>
  <si>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</si>
  <si>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</si>
  <si>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</si>
  <si>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</si>
  <si>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</si>
  <si>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</si>
  <si>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</si>
  <si>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</si>
  <si>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</si>
  <si>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</si>
  <si>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</si>
  <si>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</si>
  <si>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</si>
  <si>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</si>
  <si>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</si>
  <si>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</si>
  <si>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</si>
  <si>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</si>
  <si>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</si>
  <si>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</si>
  <si>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</si>
  <si>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</si>
  <si>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</si>
  <si>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</si>
  <si>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</si>
  <si>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</si>
  <si>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</si>
  <si>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</si>
  <si>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</si>
  <si>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</si>
  <si>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</si>
  <si>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</si>
  <si>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</si>
  <si>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</si>
  <si>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</si>
  <si>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</si>
  <si>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</si>
  <si>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</si>
  <si>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</si>
  <si>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</si>
  <si>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</si>
  <si>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</si>
  <si>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</si>
  <si>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</si>
  <si>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</si>
  <si>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</si>
  <si>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</si>
  <si>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</si>
  <si>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</si>
  <si>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</si>
  <si>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</si>
  <si>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</si>
  <si>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</si>
  <si>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</si>
  <si>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</si>
  <si>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</si>
  <si>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</si>
  <si>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</si>
  <si>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</si>
  <si>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</si>
  <si>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</si>
  <si>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</si>
  <si>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</si>
  <si>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</si>
  <si>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</si>
  <si>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</si>
  <si>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</si>
  <si>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</si>
  <si>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</si>
  <si>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</si>
  <si>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</si>
  <si>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</si>
  <si>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</si>
  <si>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</si>
  <si>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</si>
  <si>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</si>
  <si>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</si>
  <si>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</si>
  <si>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</si>
  <si>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</si>
  <si>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</si>
  <si>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</si>
  <si>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</si>
  <si>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</si>
  <si>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</si>
  <si>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</si>
  <si>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</si>
  <si>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</si>
  <si>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</si>
  <si>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</si>
  <si>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</si>
  <si>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</si>
  <si>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</si>
  <si>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</si>
  <si>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</si>
  <si>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</si>
  <si>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</si>
  <si>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</si>
  <si>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</si>
  <si>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</si>
  <si>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</si>
  <si>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</si>
  <si>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</si>
  <si>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</si>
  <si>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</si>
  <si>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</si>
  <si>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</si>
  <si>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</si>
  <si>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</si>
  <si>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</si>
  <si>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</si>
  <si>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</si>
  <si>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</si>
  <si>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</si>
  <si>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</si>
  <si>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</si>
  <si>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</si>
  <si>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</si>
  <si>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</si>
  <si>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</si>
  <si>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</si>
  <si>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</si>
  <si>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</si>
  <si>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</si>
  <si>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</si>
  <si>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</si>
  <si>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</si>
  <si>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</si>
  <si>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</si>
  <si>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</si>
  <si>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</si>
  <si>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</si>
  <si>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</si>
  <si>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</si>
  <si>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</si>
  <si>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</si>
  <si>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</si>
  <si>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</si>
  <si>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</si>
  <si>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</si>
  <si>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</si>
  <si>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</si>
  <si>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</si>
  <si>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</si>
  <si>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</si>
  <si>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</si>
  <si>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</si>
  <si>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</si>
  <si>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</si>
  <si>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</si>
  <si>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</si>
  <si>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</si>
  <si>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</si>
  <si>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</si>
  <si>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</si>
  <si>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</si>
  <si>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</si>
  <si>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</si>
  <si>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</si>
  <si>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</si>
  <si>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</si>
  <si>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</si>
  <si>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</si>
  <si>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</si>
  <si>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</si>
  <si>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</si>
  <si>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</si>
  <si>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</si>
  <si>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</si>
  <si>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</si>
  <si>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</si>
  <si>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</si>
  <si>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</si>
  <si>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</si>
  <si>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</si>
  <si>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</si>
  <si>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</si>
  <si>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</si>
  <si>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</si>
  <si>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</si>
  <si>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</si>
  <si>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</si>
  <si>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</si>
  <si>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</si>
  <si>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</si>
  <si>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</si>
  <si>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</si>
  <si>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</si>
  <si>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</si>
  <si>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</si>
  <si>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</si>
  <si>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</si>
  <si>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</si>
  <si>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</si>
  <si>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</si>
  <si>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</si>
  <si>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</si>
  <si>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</si>
  <si>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</si>
  <si>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</si>
  <si>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</si>
  <si>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</si>
  <si>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</si>
  <si>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</si>
  <si>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</si>
  <si>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</si>
  <si>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</si>
  <si>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</si>
  <si>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</si>
  <si>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</si>
  <si>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</si>
  <si>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</si>
  <si>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</si>
  <si>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</si>
  <si>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</si>
  <si>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</si>
  <si>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</si>
  <si>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</si>
  <si>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</si>
  <si>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</si>
  <si>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</si>
  <si>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</si>
  <si>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</si>
  <si>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</si>
  <si>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</si>
  <si>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</si>
  <si>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</si>
  <si>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</si>
  <si>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</si>
  <si>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</si>
  <si>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</si>
  <si>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</si>
  <si>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</si>
  <si>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</si>
  <si>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</si>
  <si>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</si>
  <si>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</si>
  <si>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</si>
  <si>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</si>
  <si>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</si>
  <si>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</si>
  <si>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</si>
  <si>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</si>
  <si>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</si>
  <si>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</si>
  <si>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</si>
  <si>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</si>
  <si>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</si>
  <si>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</si>
  <si>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</si>
  <si>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</si>
  <si>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</si>
  <si>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</si>
  <si>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</si>
  <si>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</si>
  <si>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</si>
  <si>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</si>
  <si>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</si>
  <si>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</si>
  <si>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</si>
  <si>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</si>
  <si>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</si>
  <si>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</si>
  <si>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</si>
  <si>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</si>
  <si>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</si>
  <si>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</si>
  <si>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</si>
  <si>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</si>
  <si>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</si>
  <si>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</si>
  <si>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</si>
  <si>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</si>
  <si>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</si>
  <si>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</si>
  <si>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</si>
  <si>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</si>
  <si>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</si>
  <si>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</si>
  <si>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</si>
  <si>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</si>
  <si>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</si>
  <si>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</si>
  <si>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</si>
  <si>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</si>
  <si>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</si>
  <si>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</si>
  <si>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</si>
  <si>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</si>
  <si>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</si>
  <si>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</si>
  <si>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</si>
  <si>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</si>
  <si>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</si>
  <si>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</si>
  <si>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</si>
  <si>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</si>
  <si>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</si>
  <si>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</si>
  <si>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</si>
  <si>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</si>
  <si>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</si>
  <si>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</si>
  <si>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</si>
  <si>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</si>
  <si>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</si>
  <si>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</si>
  <si>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</si>
  <si>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</si>
  <si>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</si>
  <si>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</si>
  <si>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</si>
  <si>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</si>
  <si>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</si>
  <si>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</si>
  <si>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</si>
  <si>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</si>
  <si>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</si>
  <si>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</si>
  <si>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</si>
  <si>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</si>
  <si>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</si>
  <si>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</si>
  <si>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</si>
  <si>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</si>
  <si>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</si>
  <si>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</si>
  <si>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</si>
  <si>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</si>
  <si>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</si>
  <si>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</si>
  <si>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</si>
  <si>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</si>
  <si>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</si>
  <si>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</si>
  <si>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</si>
  <si>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</si>
  <si>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</si>
  <si>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</si>
  <si>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</si>
  <si>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</si>
  <si>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</si>
  <si>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</si>
  <si>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</si>
  <si>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</si>
  <si>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</si>
  <si>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</si>
  <si>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</si>
  <si>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</si>
  <si>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</si>
  <si>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</si>
  <si>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</si>
  <si>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</si>
  <si>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</si>
  <si>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</si>
  <si>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</si>
  <si>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</si>
  <si>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</si>
  <si>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</si>
  <si>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</si>
  <si>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</si>
  <si>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</si>
  <si>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</si>
  <si>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</si>
  <si>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</si>
  <si>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</si>
  <si>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</si>
  <si>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</si>
  <si>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</si>
  <si>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</si>
  <si>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</si>
  <si>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</si>
  <si>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</si>
  <si>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</si>
  <si>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</si>
  <si>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</si>
  <si>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</si>
  <si>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</si>
  <si>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</si>
  <si>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</si>
  <si>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</si>
  <si>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</si>
  <si>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</si>
  <si>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</si>
  <si>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</si>
  <si>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</si>
  <si>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</si>
  <si>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</si>
  <si>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</si>
  <si>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</si>
  <si>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</si>
  <si>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</si>
  <si>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</si>
  <si>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</si>
  <si>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</si>
  <si>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</si>
  <si>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</si>
  <si>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</si>
  <si>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</si>
  <si>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</si>
  <si>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</si>
  <si>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</si>
  <si>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</si>
  <si>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</si>
  <si>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</si>
  <si>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</si>
  <si>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</si>
  <si>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</si>
  <si>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</si>
  <si>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</si>
  <si>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</si>
  <si>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</si>
  <si>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</si>
  <si>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</si>
  <si>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</si>
  <si>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</si>
  <si>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</si>
  <si>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</si>
  <si>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</si>
  <si>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</si>
  <si>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</si>
  <si>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</si>
  <si>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</si>
  <si>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</si>
  <si>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</si>
  <si>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</si>
  <si>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</si>
  <si>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</si>
  <si>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</si>
  <si>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</si>
  <si>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</si>
  <si>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</si>
  <si>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</si>
  <si>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</si>
  <si>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</si>
  <si>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</si>
  <si>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</si>
  <si>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</si>
  <si>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</si>
  <si>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</si>
  <si>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</si>
  <si>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</si>
  <si>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</si>
  <si>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</si>
  <si>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</si>
  <si>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</si>
  <si>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</si>
  <si>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</si>
  <si>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</si>
  <si>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</si>
  <si>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</si>
  <si>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</si>
  <si>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</si>
  <si>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</si>
  <si>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</si>
  <si>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</si>
  <si>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</si>
  <si>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</si>
  <si>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</si>
  <si>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</si>
  <si>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</si>
  <si>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</si>
  <si>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</si>
  <si>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</si>
  <si>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</si>
  <si>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</si>
  <si>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</si>
  <si>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</si>
  <si>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</si>
  <si>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</si>
  <si>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</si>
  <si>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</si>
  <si>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</si>
  <si>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</si>
  <si>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</si>
  <si>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</si>
  <si>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</si>
  <si>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</si>
  <si>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</si>
  <si>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</si>
  <si>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</si>
  <si>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</si>
  <si>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</si>
  <si>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</si>
  <si>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</si>
  <si>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</si>
  <si>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</si>
  <si>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</si>
  <si>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</si>
  <si>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</si>
  <si>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</si>
  <si>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</si>
  <si>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</si>
  <si>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</si>
  <si>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</si>
  <si>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</si>
  <si>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</si>
  <si>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</si>
  <si>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</si>
  <si>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</si>
  <si>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</si>
  <si>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</si>
  <si>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</si>
  <si>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</si>
  <si>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</si>
  <si>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</si>
  <si>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</si>
  <si>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</si>
  <si>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</si>
  <si>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</si>
  <si>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</si>
  <si>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</si>
  <si>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</si>
  <si>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</si>
  <si>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</si>
  <si>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</si>
  <si>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</si>
  <si>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</si>
  <si>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</si>
  <si>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</si>
  <si>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</si>
  <si>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</si>
  <si>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</si>
  <si>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</si>
  <si>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</si>
  <si>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</si>
  <si>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</si>
  <si>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</si>
  <si>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</si>
  <si>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</si>
  <si>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</si>
  <si>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</si>
  <si>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</si>
  <si>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</si>
  <si>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</si>
  <si>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</si>
  <si>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</si>
  <si>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</si>
  <si>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</si>
  <si>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</si>
  <si>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</si>
  <si>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</si>
  <si>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</si>
  <si>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</si>
  <si>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</si>
  <si>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</si>
  <si>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</si>
  <si>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</si>
  <si>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</si>
  <si>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</si>
  <si>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</si>
  <si>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</si>
  <si>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</si>
  <si>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</si>
  <si>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</si>
  <si>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</si>
  <si>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</si>
  <si>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</si>
  <si>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</si>
  <si>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</si>
  <si>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</si>
  <si>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</si>
  <si>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</si>
  <si>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</si>
  <si>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</si>
  <si>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</si>
  <si>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</si>
  <si>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</si>
  <si>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</si>
  <si>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</si>
  <si>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</si>
  <si>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</si>
  <si>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</si>
  <si>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</si>
  <si>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</si>
  <si>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</si>
  <si>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</si>
  <si>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</si>
  <si>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</si>
  <si>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</si>
  <si>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</si>
  <si>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</si>
  <si>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</si>
  <si>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</si>
  <si>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</si>
  <si>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</si>
  <si>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</si>
  <si>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</si>
  <si>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</si>
  <si>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</si>
  <si>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</si>
  <si>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</si>
  <si>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</si>
  <si>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</si>
  <si>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</si>
  <si>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</si>
  <si>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</si>
  <si>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</si>
  <si>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</si>
  <si>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</si>
  <si>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</si>
  <si>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</si>
  <si>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</si>
  <si>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</si>
  <si>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</si>
  <si>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</si>
  <si>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</si>
  <si>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</si>
  <si>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</si>
  <si>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</si>
  <si>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</si>
  <si>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</si>
  <si>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</si>
  <si>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</si>
  <si>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</si>
  <si>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</si>
  <si>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</si>
  <si>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</si>
  <si>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</si>
  <si>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</si>
  <si>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</si>
  <si>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</si>
  <si>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</si>
  <si>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</si>
  <si>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</si>
  <si>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</si>
  <si>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</si>
  <si>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</si>
  <si>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</si>
  <si>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</si>
  <si>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</si>
  <si>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</si>
  <si>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</si>
  <si>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</si>
  <si>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</si>
  <si>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</si>
  <si>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</si>
  <si>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</si>
  <si>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</si>
  <si>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</si>
  <si>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</si>
  <si>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</si>
  <si>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</si>
  <si>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</si>
  <si>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</si>
  <si>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</si>
  <si>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</si>
  <si>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</si>
  <si>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</si>
  <si>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</si>
  <si>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</si>
  <si>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</si>
  <si>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</si>
  <si>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</si>
  <si>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</si>
  <si>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</si>
  <si>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</si>
  <si>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</si>
  <si>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</si>
  <si>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</si>
  <si>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</si>
  <si>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</si>
  <si>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</si>
  <si>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</si>
  <si>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</si>
  <si>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</si>
  <si>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</si>
  <si>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</si>
  <si>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</si>
  <si>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</si>
  <si>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</si>
  <si>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</si>
  <si>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</si>
  <si>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</si>
  <si>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</si>
  <si>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</si>
  <si>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</si>
  <si>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</si>
  <si>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</si>
  <si>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</si>
  <si>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</si>
  <si>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</si>
  <si>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</si>
  <si>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</si>
  <si>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</si>
  <si>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</si>
  <si>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</si>
  <si>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</si>
  <si>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</si>
  <si>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</si>
  <si>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</si>
  <si>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</si>
  <si>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</si>
  <si>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</si>
  <si>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</si>
  <si>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</si>
  <si>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</si>
  <si>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</si>
  <si>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</si>
  <si>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</si>
  <si>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</si>
  <si>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</si>
  <si>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</si>
  <si>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</si>
  <si>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</si>
  <si>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</si>
  <si>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</si>
  <si>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</si>
  <si>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</si>
  <si>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</si>
  <si>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</si>
  <si>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</si>
  <si>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</si>
  <si>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</si>
  <si>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</si>
  <si>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</si>
  <si>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</si>
  <si>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</si>
  <si>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</si>
  <si>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</si>
  <si>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</si>
  <si>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</si>
  <si>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</si>
  <si>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</si>
  <si>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</si>
  <si>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</si>
  <si>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</si>
  <si>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</si>
  <si>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</si>
  <si>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</si>
  <si>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</si>
  <si>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</si>
  <si>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</si>
  <si>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</si>
  <si>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</si>
  <si>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</si>
  <si>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</si>
  <si>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</si>
  <si>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</si>
  <si>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</si>
  <si>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</si>
  <si>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</si>
  <si>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</si>
  <si>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</si>
  <si>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</si>
  <si>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</si>
  <si>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</si>
  <si>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</si>
  <si>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</si>
  <si>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</si>
  <si>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</si>
  <si>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</si>
  <si>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</si>
  <si>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</si>
  <si>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</si>
  <si>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</si>
  <si>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</si>
  <si>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</si>
  <si>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</si>
  <si>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</si>
  <si>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</si>
  <si>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</si>
  <si>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</si>
  <si>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</si>
  <si>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</si>
  <si>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</si>
  <si>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</si>
  <si>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</si>
  <si>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</si>
  <si>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</si>
  <si>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</si>
  <si>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</si>
  <si>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</si>
  <si>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</si>
  <si>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</si>
  <si>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</si>
  <si>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</si>
  <si>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</si>
  <si>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</si>
  <si>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</si>
  <si>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</si>
  <si>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</si>
  <si>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</si>
  <si>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</si>
  <si>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</si>
  <si>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</si>
  <si>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</si>
  <si>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</si>
  <si>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</si>
  <si>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</si>
  <si>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</si>
  <si>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</si>
  <si>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</si>
  <si>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</si>
  <si>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</si>
  <si>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</si>
  <si>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</si>
  <si>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</si>
  <si>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</si>
  <si>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</si>
  <si>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</si>
  <si>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</si>
  <si>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</si>
  <si>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</si>
  <si>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</si>
  <si>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</si>
  <si>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</si>
  <si>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</si>
  <si>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</si>
  <si>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</si>
  <si>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</si>
  <si>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</si>
  <si>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</si>
  <si>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</si>
  <si>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</si>
  <si>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</si>
  <si>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</si>
  <si>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</si>
  <si>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</si>
  <si>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</si>
  <si>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</si>
  <si>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</si>
  <si>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</si>
  <si>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</si>
  <si>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</si>
  <si>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</si>
  <si>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</si>
  <si>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</si>
  <si>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</si>
  <si>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</si>
  <si>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</si>
  <si>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</si>
  <si>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</si>
  <si>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</si>
  <si>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</si>
  <si>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</si>
  <si>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</si>
  <si>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</si>
  <si>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</si>
  <si>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</si>
  <si>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</si>
  <si>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</si>
  <si>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</si>
  <si>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</si>
  <si>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</si>
  <si>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</si>
  <si>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</si>
  <si>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</si>
  <si>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</si>
  <si>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</si>
  <si>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</si>
  <si>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</si>
  <si>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</si>
  <si>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</si>
  <si>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</si>
  <si>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</si>
  <si>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</si>
  <si>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</si>
  <si>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</si>
  <si>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</si>
  <si>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</si>
  <si>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</si>
  <si>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</si>
  <si>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</si>
  <si>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</si>
  <si>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</si>
  <si>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</si>
  <si>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</si>
  <si>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</si>
  <si>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</si>
  <si>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</si>
  <si>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</si>
  <si>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</si>
  <si>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</si>
  <si>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</si>
  <si>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</si>
  <si>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</si>
  <si>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</si>
  <si>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</si>
  <si>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</si>
  <si>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</si>
  <si>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</si>
  <si>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</si>
  <si>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</si>
  <si>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</si>
  <si>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</si>
  <si>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</si>
  <si>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</si>
  <si>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</si>
  <si>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</si>
  <si>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</si>
  <si>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</si>
  <si>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</si>
  <si>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</si>
  <si>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</si>
  <si>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</si>
  <si>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</si>
  <si>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</si>
  <si>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</si>
  <si>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</si>
  <si>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</si>
  <si>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</si>
  <si>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</si>
  <si>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</si>
  <si>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</si>
  <si>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</si>
  <si>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</si>
  <si>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</si>
  <si>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</si>
  <si>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</si>
  <si>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</si>
  <si>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</si>
  <si>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</si>
  <si>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</si>
  <si>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</si>
  <si>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</si>
  <si>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</si>
  <si>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</si>
  <si>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</si>
  <si>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</si>
  <si>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</si>
  <si>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</si>
  <si>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</si>
  <si>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</si>
  <si>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</si>
  <si>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</si>
  <si>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</si>
  <si>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</si>
  <si>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</si>
  <si>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</si>
  <si>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</si>
  <si>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</si>
  <si>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</si>
  <si>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</si>
  <si>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</si>
  <si>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</si>
  <si>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</si>
  <si>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</si>
  <si>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</si>
  <si>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</si>
  <si>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</si>
  <si>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</si>
  <si>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</si>
  <si>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</si>
  <si>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</si>
  <si>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</si>
  <si>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</si>
  <si>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</si>
  <si>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</si>
  <si>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</si>
  <si>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</si>
  <si>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</si>
  <si>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</si>
  <si>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</si>
  <si>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</si>
  <si>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</si>
  <si>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</si>
  <si>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</si>
  <si>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</si>
  <si>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</si>
  <si>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</si>
  <si>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</si>
  <si>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</si>
  <si>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</si>
  <si>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</si>
  <si>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</si>
  <si>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</si>
  <si>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</si>
  <si>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</si>
  <si>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</si>
  <si>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</si>
  <si>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</si>
  <si>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</si>
  <si>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</si>
  <si>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</si>
  <si>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</si>
  <si>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</si>
  <si>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</si>
  <si>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</si>
  <si>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</si>
  <si>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</si>
  <si>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</si>
  <si>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</si>
  <si>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</si>
  <si>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</si>
  <si>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</si>
  <si>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</si>
  <si>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</si>
  <si>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</si>
  <si>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</si>
  <si>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</si>
  <si>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</si>
  <si>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</si>
  <si>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</si>
  <si>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</si>
  <si>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</si>
  <si>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</si>
  <si>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</si>
  <si>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</si>
  <si>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</si>
  <si>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</si>
  <si>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</si>
  <si>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</si>
  <si>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</si>
  <si>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</si>
  <si>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</si>
  <si>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</si>
  <si>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</si>
  <si>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</si>
  <si>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</si>
  <si>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</si>
  <si>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</si>
  <si>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</si>
  <si>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</si>
  <si>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</si>
  <si>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</si>
  <si>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</si>
  <si>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</si>
  <si>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</si>
  <si>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</si>
  <si>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</si>
  <si>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</si>
  <si>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</si>
  <si>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</si>
  <si>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</si>
  <si>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</si>
  <si>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</si>
  <si>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</si>
  <si>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</si>
  <si>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</si>
  <si>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</si>
  <si>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</si>
  <si>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</si>
  <si>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</si>
  <si>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</si>
  <si>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</si>
  <si>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</si>
  <si>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</si>
  <si>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</si>
  <si>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</si>
  <si>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</si>
  <si>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</si>
  <si>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</si>
  <si>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</si>
  <si>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</si>
  <si>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</si>
  <si>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</si>
  <si>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</si>
  <si>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</si>
  <si>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</si>
  <si>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</si>
  <si>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</si>
  <si>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</si>
  <si>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</si>
  <si>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</si>
  <si>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</si>
  <si>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</si>
  <si>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</si>
  <si>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</si>
  <si>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</si>
  <si>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</si>
  <si>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</si>
  <si>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</si>
  <si>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</si>
  <si>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</si>
  <si>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</si>
  <si>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</si>
  <si>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</si>
  <si>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</si>
  <si>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</si>
  <si>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</si>
  <si>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</si>
  <si>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</si>
  <si>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</si>
  <si>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</si>
  <si>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</si>
  <si>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</si>
  <si>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</si>
  <si>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</si>
  <si>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</si>
  <si>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</si>
  <si>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</si>
  <si>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</si>
  <si>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</si>
  <si>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</si>
  <si>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</si>
  <si>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</si>
  <si>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</si>
  <si>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</si>
  <si>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</si>
  <si>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</si>
  <si>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</si>
  <si>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</si>
  <si>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</si>
  <si>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</si>
  <si>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</si>
  <si>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</si>
  <si>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</si>
  <si>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</si>
  <si>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</si>
  <si>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</si>
  <si>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</si>
  <si>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</si>
  <si>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</si>
  <si>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</si>
  <si>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</si>
  <si>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</si>
  <si>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</si>
  <si>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</si>
  <si>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</si>
  <si>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</si>
  <si>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</si>
  <si>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</si>
  <si>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</si>
  <si>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</si>
  <si>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</si>
  <si>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</si>
  <si>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</si>
  <si>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</si>
  <si>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</si>
  <si>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</si>
  <si>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</si>
  <si>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</si>
  <si>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</si>
  <si>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</si>
  <si>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</si>
  <si>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</si>
  <si>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</si>
  <si>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</si>
  <si>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</si>
  <si>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</si>
  <si>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</si>
  <si>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</si>
  <si>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</si>
  <si>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</si>
  <si>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</si>
  <si>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</si>
  <si>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</si>
  <si>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</si>
  <si>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</si>
  <si>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</si>
  <si>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</si>
  <si>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</si>
  <si>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</si>
  <si>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</si>
  <si>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</si>
  <si>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</si>
  <si>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</si>
  <si>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</si>
  <si>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</si>
  <si>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</si>
  <si>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</si>
  <si>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</si>
  <si>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</si>
  <si>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</si>
  <si>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</si>
  <si>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</si>
  <si>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</si>
  <si>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</si>
  <si>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</si>
  <si>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</si>
  <si>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</si>
  <si>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</si>
  <si>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</si>
  <si>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</si>
  <si>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</si>
  <si>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</si>
  <si>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</si>
  <si>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</si>
  <si>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</si>
  <si>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</si>
  <si>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</si>
  <si>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</si>
  <si>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</si>
  <si>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</si>
  <si>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</si>
  <si>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</si>
  <si>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</si>
  <si>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</si>
  <si>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</si>
  <si>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</si>
  <si>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</si>
  <si>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</si>
  <si>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</si>
  <si>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</si>
  <si>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</si>
  <si>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</si>
  <si>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</si>
  <si>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</si>
  <si>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</si>
  <si>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</si>
  <si>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</si>
  <si>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</si>
  <si>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</si>
  <si>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</si>
  <si>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</si>
  <si>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</si>
  <si>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</si>
  <si>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</si>
  <si>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</si>
  <si>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</si>
  <si>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</si>
  <si>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</si>
  <si>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</si>
  <si>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</si>
  <si>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</si>
  <si>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</si>
  <si>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</si>
  <si>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</si>
  <si>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</si>
  <si>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</si>
  <si>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</si>
  <si>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</si>
  <si>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</si>
  <si>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</si>
  <si>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</si>
  <si>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</si>
  <si>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</si>
  <si>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</si>
  <si>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</si>
  <si>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</si>
  <si>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</si>
  <si>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</si>
  <si>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</si>
  <si>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</si>
  <si>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</si>
  <si>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</si>
  <si>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</si>
  <si>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</si>
  <si>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</si>
  <si>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</si>
  <si>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</si>
  <si>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</si>
  <si>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</si>
  <si>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</si>
  <si>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</si>
  <si>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</si>
  <si>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</si>
  <si>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</si>
  <si>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</si>
  <si>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</si>
  <si>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</si>
  <si>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</si>
  <si>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</si>
  <si>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</si>
  <si>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</si>
  <si>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</si>
  <si>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</si>
  <si>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</si>
  <si>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</si>
  <si>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</si>
  <si>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</si>
  <si>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</si>
  <si>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</si>
  <si>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</si>
  <si>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</si>
  <si>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</si>
  <si>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</si>
  <si>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</si>
  <si>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</si>
  <si>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</si>
  <si>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</si>
  <si>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</si>
  <si>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</si>
  <si>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</si>
  <si>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</si>
  <si>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</si>
  <si>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</si>
  <si>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</si>
  <si>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</si>
  <si>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</si>
  <si>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</si>
  <si>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</si>
  <si>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</si>
  <si>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</si>
  <si>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</si>
  <si>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</si>
  <si>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</si>
  <si>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</si>
  <si>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</si>
  <si>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</si>
  <si>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</si>
  <si>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</si>
  <si>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</si>
  <si>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</si>
  <si>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</si>
  <si>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</si>
  <si>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</si>
  <si>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</si>
  <si>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</si>
  <si>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</si>
  <si>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</si>
  <si>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</si>
  <si>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</si>
  <si>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</si>
  <si>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</si>
  <si>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</si>
  <si>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</si>
  <si>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</si>
  <si>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</si>
  <si>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</si>
  <si>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</si>
  <si>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</si>
  <si>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</si>
  <si>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</si>
  <si>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</si>
  <si>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</si>
  <si>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</si>
  <si>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</si>
  <si>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</si>
  <si>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</si>
  <si>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</si>
  <si>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</si>
  <si>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</si>
  <si>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</si>
  <si>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</si>
  <si>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</si>
  <si>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</si>
  <si>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</si>
  <si>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</si>
  <si>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</si>
  <si>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</si>
  <si>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</si>
  <si>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</si>
  <si>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</si>
  <si>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</si>
  <si>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</si>
  <si>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</si>
  <si>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</si>
  <si>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</si>
  <si>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</si>
  <si>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</si>
  <si>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</si>
  <si>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</si>
  <si>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</si>
  <si>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</si>
  <si>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</si>
  <si>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</si>
  <si>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</si>
  <si>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</si>
  <si>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</si>
  <si>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</si>
  <si>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</si>
  <si>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</si>
  <si>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</si>
  <si>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</si>
  <si>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</si>
  <si>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</si>
  <si>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</si>
  <si>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</si>
  <si>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</si>
  <si>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</si>
  <si>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</si>
  <si>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</si>
  <si>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</si>
  <si>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</si>
  <si>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</si>
  <si>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</si>
  <si>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</si>
  <si>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</si>
  <si>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</si>
  <si>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</si>
  <si>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</si>
  <si>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</si>
  <si>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</si>
  <si>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</si>
  <si>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</si>
  <si>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</si>
  <si>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</si>
  <si>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</si>
  <si>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</si>
  <si>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</si>
  <si>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</si>
  <si>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</si>
  <si>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</si>
  <si>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</si>
  <si>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</si>
  <si>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</si>
  <si>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</si>
  <si>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</si>
  <si>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</si>
  <si>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</si>
  <si>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</si>
  <si>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</si>
  <si>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</si>
  <si>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</si>
  <si>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</si>
  <si>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</si>
  <si>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</si>
  <si>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</si>
  <si>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</si>
  <si>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</si>
  <si>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</si>
  <si>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</si>
  <si>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</si>
  <si>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</si>
  <si>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</si>
  <si>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</si>
  <si>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</si>
  <si>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</si>
  <si>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</si>
  <si>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</si>
  <si>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</si>
  <si>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</si>
  <si>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</si>
  <si>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</si>
  <si>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</si>
  <si>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</si>
  <si>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</si>
  <si>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</si>
  <si>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</si>
  <si>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</si>
  <si>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</si>
  <si>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</si>
  <si>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</si>
  <si>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</si>
  <si>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</si>
  <si>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</si>
  <si>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</si>
  <si>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</si>
  <si>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</si>
  <si>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</si>
  <si>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</si>
  <si>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</si>
  <si>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</si>
  <si>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</si>
  <si>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</si>
  <si>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</si>
  <si>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</si>
  <si>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</si>
  <si>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</si>
  <si>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</si>
  <si>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</si>
  <si>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</si>
  <si>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</si>
  <si>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</si>
  <si>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</si>
  <si>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</si>
  <si>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</si>
  <si>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</si>
  <si>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</si>
  <si>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</si>
  <si>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</si>
  <si>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</si>
  <si>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</si>
  <si>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</si>
  <si>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</si>
  <si>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</si>
  <si>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</si>
  <si>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</si>
  <si>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</si>
  <si>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</si>
  <si>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</si>
  <si>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</si>
  <si>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</si>
  <si>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</si>
  <si>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</si>
  <si>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</si>
  <si>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</si>
  <si>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</si>
  <si>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</si>
  <si>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</si>
  <si>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</si>
  <si>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</si>
  <si>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</si>
  <si>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</si>
  <si>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</si>
  <si>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</si>
  <si>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</si>
  <si>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</si>
  <si>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</si>
  <si>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</si>
  <si>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</si>
  <si>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</si>
  <si>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</si>
  <si>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</si>
  <si>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</si>
  <si>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</si>
  <si>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</si>
  <si>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</si>
  <si>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</si>
  <si>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</si>
  <si>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</si>
  <si>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</si>
  <si>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</si>
  <si>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</si>
  <si>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</si>
  <si>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</si>
  <si>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</si>
  <si>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</si>
  <si>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</si>
  <si>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</si>
  <si>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</si>
  <si>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</si>
  <si>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</si>
  <si>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</si>
  <si>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</si>
  <si>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</si>
  <si>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</si>
  <si>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</si>
  <si>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</si>
  <si>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</si>
  <si>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</si>
  <si>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</si>
  <si>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</si>
  <si>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</si>
  <si>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</si>
  <si>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</si>
  <si>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</si>
  <si>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</si>
  <si>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</si>
  <si>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</si>
  <si>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</si>
  <si>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</si>
  <si>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</si>
  <si>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</si>
  <si>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</si>
  <si>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</si>
  <si>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</si>
  <si>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</si>
  <si>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</si>
  <si>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</si>
  <si>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</si>
  <si>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</si>
  <si>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</si>
  <si>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</si>
  <si>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</si>
  <si>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</si>
  <si>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</si>
  <si>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</si>
  <si>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</si>
  <si>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</si>
  <si>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</si>
  <si>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</si>
  <si>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</si>
  <si>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</si>
  <si>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</si>
  <si>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</si>
  <si>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</si>
  <si>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</si>
  <si>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</si>
  <si>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</si>
  <si>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</si>
  <si>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</si>
  <si>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</si>
  <si>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</si>
  <si>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</si>
  <si>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</si>
  <si>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</si>
  <si>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</si>
  <si>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</si>
  <si>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</si>
  <si>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</si>
  <si>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</si>
  <si>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</si>
  <si>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</si>
  <si>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</si>
  <si>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</si>
  <si>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</si>
  <si>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</si>
  <si>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</si>
  <si>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</si>
  <si>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</si>
  <si>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</si>
  <si>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</si>
  <si>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</si>
  <si>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</si>
  <si>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</si>
  <si>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</si>
  <si>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</si>
  <si>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</si>
  <si>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</si>
  <si>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</si>
  <si>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</si>
  <si>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</si>
  <si>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</si>
  <si>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</si>
  <si>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</si>
  <si>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</si>
  <si>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</si>
  <si>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</si>
  <si>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</si>
  <si>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</si>
  <si>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</si>
  <si>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</si>
  <si>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</si>
  <si>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</si>
  <si>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</si>
  <si>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</si>
  <si>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</si>
  <si>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</si>
  <si>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</si>
  <si>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</si>
  <si>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</si>
  <si>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</si>
  <si>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</si>
  <si>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</si>
  <si>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</si>
  <si>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</si>
  <si>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</si>
  <si>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</si>
  <si>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</si>
  <si>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</si>
  <si>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</si>
  <si>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</si>
  <si>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</si>
  <si>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</si>
  <si>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</si>
  <si>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</si>
  <si>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</si>
  <si>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</si>
  <si>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</si>
  <si>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</si>
  <si>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</si>
  <si>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</si>
  <si>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</si>
  <si>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</si>
  <si>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</si>
  <si>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</si>
  <si>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</si>
  <si>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</si>
  <si>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</si>
  <si>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</si>
  <si>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</si>
  <si>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</si>
  <si>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</si>
  <si>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</si>
  <si>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</si>
  <si>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</si>
  <si>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</si>
  <si>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</si>
  <si>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</si>
  <si>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</si>
  <si>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</si>
  <si>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</si>
  <si>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</si>
  <si>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</si>
  <si>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</si>
  <si>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</si>
  <si>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</si>
  <si>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</si>
  <si>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</si>
  <si>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</si>
  <si>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</si>
  <si>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</si>
  <si>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</si>
  <si>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</si>
  <si>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</si>
  <si>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</si>
  <si>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</si>
  <si>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</si>
  <si>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</si>
  <si>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</si>
  <si>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</si>
  <si>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</si>
  <si>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</si>
  <si>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</si>
  <si>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</si>
  <si>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</si>
  <si>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</si>
  <si>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</si>
  <si>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</si>
  <si>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</si>
  <si>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</si>
  <si>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</si>
  <si>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</si>
  <si>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</si>
  <si>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</si>
  <si>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</si>
  <si>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</si>
  <si>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</si>
  <si>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</si>
  <si>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</si>
  <si>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</si>
  <si>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</si>
  <si>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</si>
  <si>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</si>
  <si>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</si>
  <si>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</si>
  <si>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</si>
  <si>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</si>
  <si>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</si>
  <si>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</si>
  <si>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</si>
  <si>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</si>
  <si>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</si>
  <si>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</si>
  <si>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</si>
  <si>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</si>
  <si>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</si>
  <si>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</si>
  <si>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</si>
  <si>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</si>
  <si>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</si>
  <si>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</si>
  <si>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</si>
  <si>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</si>
  <si>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</si>
  <si>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</si>
  <si>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</si>
  <si>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</si>
  <si>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</si>
  <si>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</si>
  <si>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</si>
  <si>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</si>
  <si>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</si>
  <si>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</si>
  <si>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</si>
  <si>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</si>
  <si>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</si>
  <si>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</si>
  <si>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</si>
  <si>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</si>
  <si>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</si>
  <si>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</si>
  <si>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</si>
  <si>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</si>
  <si>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</si>
  <si>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</si>
  <si>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</si>
  <si>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</si>
  <si>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</si>
  <si>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</si>
  <si>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</si>
  <si>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</si>
  <si>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</si>
  <si>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</si>
  <si>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</si>
  <si>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</si>
  <si>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</si>
  <si>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</si>
  <si>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</si>
  <si>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</si>
  <si>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</si>
  <si>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</si>
  <si>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</si>
  <si>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</si>
  <si>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</si>
  <si>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</si>
  <si>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</si>
  <si>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</si>
  <si>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</si>
  <si>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</si>
  <si>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</si>
  <si>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</si>
  <si>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</si>
  <si>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</si>
  <si>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</si>
  <si>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</si>
  <si>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</si>
  <si>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</si>
  <si>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</si>
  <si>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</si>
  <si>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</si>
  <si>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</si>
  <si>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</si>
  <si>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</si>
  <si>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</si>
  <si>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</si>
  <si>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</si>
  <si>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</si>
  <si>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</si>
  <si>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</si>
  <si>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</si>
  <si>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</si>
  <si>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</si>
  <si>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</si>
  <si>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</si>
  <si>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</si>
  <si>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</si>
  <si>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</si>
  <si>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</si>
  <si>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</si>
  <si>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</si>
  <si>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</si>
  <si>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</si>
  <si>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</si>
  <si>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</si>
  <si>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</si>
  <si>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</si>
  <si>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</si>
  <si>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</si>
  <si>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</si>
  <si>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</si>
  <si>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</si>
  <si>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</si>
  <si>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</si>
  <si>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</si>
  <si>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</si>
  <si>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</si>
  <si>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</si>
  <si>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</si>
  <si>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</si>
  <si>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</si>
  <si>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</si>
  <si>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</si>
  <si>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</si>
  <si>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</si>
  <si>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</si>
  <si>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</si>
  <si>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</si>
  <si>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</si>
  <si>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</si>
  <si>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</si>
  <si>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</si>
  <si>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</si>
  <si>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</si>
  <si>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</si>
  <si>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</si>
  <si>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</si>
  <si>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</si>
  <si>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</si>
  <si>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</si>
  <si>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</si>
  <si>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</si>
  <si>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</si>
  <si>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</si>
  <si>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</si>
  <si>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</si>
  <si>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</si>
  <si>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</si>
  <si>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</si>
  <si>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</si>
  <si>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</si>
  <si>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</si>
  <si>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</si>
  <si>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</si>
  <si>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</si>
  <si>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</si>
  <si>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</si>
  <si>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</si>
  <si>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</si>
  <si>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</si>
  <si>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</si>
  <si>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</si>
  <si>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</si>
  <si>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</si>
  <si>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</si>
  <si>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</si>
  <si>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</si>
  <si>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</si>
  <si>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</si>
  <si>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</si>
  <si>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</si>
  <si>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</si>
  <si>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</si>
  <si>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</si>
  <si>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</si>
  <si>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</si>
  <si>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</si>
  <si>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</si>
  <si>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</si>
  <si>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</si>
  <si>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</si>
  <si>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</si>
  <si>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</si>
  <si>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</si>
  <si>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</si>
  <si>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</si>
  <si>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</si>
  <si>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</si>
  <si>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</si>
  <si>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</si>
  <si>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</si>
  <si>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</si>
  <si>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</si>
  <si>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</si>
  <si>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</si>
  <si>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</si>
  <si>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</si>
  <si>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</si>
  <si>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</si>
  <si>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</si>
  <si>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</si>
  <si>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</si>
  <si>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</si>
  <si>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</si>
  <si>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</si>
  <si>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</si>
  <si>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</si>
  <si>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</si>
  <si>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</si>
  <si>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</si>
  <si>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</si>
  <si>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</si>
  <si>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</si>
  <si>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</si>
  <si>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</si>
  <si>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</si>
  <si>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</si>
  <si>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</si>
  <si>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</si>
  <si>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</si>
  <si>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</si>
  <si>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</si>
  <si>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</si>
  <si>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</si>
  <si>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</si>
  <si>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</si>
  <si>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</si>
  <si>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</si>
  <si>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</si>
  <si>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</si>
  <si>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</si>
  <si>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</si>
  <si>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</si>
  <si>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</si>
  <si>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</si>
  <si>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</si>
  <si>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</si>
  <si>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</si>
  <si>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</si>
  <si>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</si>
  <si>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</si>
  <si>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</si>
  <si>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</si>
  <si>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</si>
  <si>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</si>
  <si>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</si>
  <si>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</si>
  <si>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</si>
  <si>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</si>
  <si>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</si>
  <si>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</si>
  <si>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</si>
  <si>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</si>
  <si>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</si>
  <si>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</si>
  <si>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</si>
  <si>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</si>
  <si>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</si>
  <si>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</si>
  <si>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</si>
  <si>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</si>
  <si>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</si>
  <si>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</si>
  <si>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</si>
  <si>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</si>
  <si>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</si>
  <si>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</si>
  <si>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</si>
  <si>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</si>
  <si>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</si>
  <si>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</si>
  <si>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</si>
  <si>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</si>
  <si>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</si>
  <si>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</si>
  <si>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</si>
  <si>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</si>
  <si>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</si>
  <si>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</si>
  <si>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</si>
  <si>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</si>
  <si>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</si>
  <si>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</si>
  <si>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</si>
  <si>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</si>
  <si>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</si>
  <si>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</si>
  <si>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</si>
  <si>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</si>
  <si>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</si>
  <si>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</si>
  <si>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</si>
  <si>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</si>
  <si>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</si>
  <si>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</si>
  <si>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</si>
  <si>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</si>
  <si>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</si>
  <si>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</si>
  <si>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</si>
  <si>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</si>
  <si>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</si>
  <si>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</si>
  <si>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</si>
  <si>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</si>
  <si>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</si>
  <si>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</si>
  <si>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</si>
  <si>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</si>
  <si>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</si>
  <si>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</si>
  <si>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</si>
  <si>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</si>
  <si>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</si>
  <si>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</si>
  <si>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</si>
  <si>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</si>
  <si>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</si>
  <si>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</si>
  <si>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</si>
  <si>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</si>
  <si>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</si>
  <si>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</si>
  <si>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</si>
  <si>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</si>
  <si>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</si>
  <si>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</si>
  <si>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</si>
  <si>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</si>
  <si>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</si>
  <si>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</si>
  <si>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</si>
  <si>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</si>
  <si>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</si>
  <si>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</si>
  <si>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</si>
  <si>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</si>
  <si>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</si>
  <si>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</si>
  <si>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</si>
  <si>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</si>
  <si>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</si>
  <si>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</si>
  <si>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</si>
  <si>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</si>
  <si>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</si>
  <si>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</si>
  <si>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</si>
  <si>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</si>
  <si>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</si>
  <si>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</si>
  <si>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</si>
  <si>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</si>
  <si>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</si>
  <si>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</si>
  <si>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</si>
  <si>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</si>
  <si>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</si>
  <si>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</si>
  <si>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</si>
  <si>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</si>
  <si>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</si>
  <si>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</si>
  <si>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</si>
  <si>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</si>
  <si>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</si>
  <si>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</si>
  <si>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</si>
  <si>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</si>
  <si>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</si>
  <si>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</si>
  <si>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</si>
  <si>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</si>
  <si>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</si>
  <si>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</si>
  <si>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</si>
  <si>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</si>
  <si>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</si>
  <si>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</si>
  <si>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</si>
  <si>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</si>
  <si>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</si>
  <si>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</si>
  <si>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</si>
  <si>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</si>
  <si>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</si>
  <si>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</si>
  <si>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</si>
  <si>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</si>
  <si>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</si>
  <si>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</si>
  <si>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</si>
  <si>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</si>
  <si>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</si>
  <si>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</si>
  <si>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</si>
  <si>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</si>
  <si>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</si>
  <si>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</si>
  <si>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</si>
  <si>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</si>
  <si>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</si>
  <si>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</si>
  <si>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</si>
  <si>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</si>
  <si>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</si>
  <si>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</si>
  <si>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</si>
  <si>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</si>
  <si>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</si>
  <si>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</si>
  <si>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</si>
  <si>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</si>
  <si>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</si>
  <si>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</si>
  <si>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</si>
  <si>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</si>
  <si>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</si>
  <si>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</si>
  <si>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</si>
  <si>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</si>
  <si>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</si>
  <si>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</si>
  <si>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</si>
  <si>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</si>
  <si>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</si>
  <si>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</si>
  <si>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</si>
  <si>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</si>
  <si>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</si>
  <si>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</si>
  <si>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</si>
  <si>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</si>
  <si>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</si>
  <si>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</si>
  <si>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</si>
  <si>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</si>
  <si>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</si>
  <si>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</si>
  <si>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</si>
  <si>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</si>
  <si>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</si>
  <si>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</si>
  <si>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</si>
  <si>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</si>
  <si>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</si>
  <si>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</si>
  <si>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</si>
  <si>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</si>
  <si>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</si>
  <si>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</si>
  <si>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</si>
  <si>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</si>
  <si>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</si>
  <si>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</si>
  <si>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</si>
  <si>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</si>
  <si>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</si>
  <si>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</si>
  <si>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</si>
  <si>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</si>
  <si>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</si>
  <si>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</si>
  <si>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</si>
  <si>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</si>
  <si>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</si>
  <si>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</si>
  <si>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</si>
  <si>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</si>
  <si>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</si>
  <si>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</si>
  <si>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</si>
  <si>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</si>
  <si>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</si>
  <si>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</si>
  <si>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</si>
  <si>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</si>
  <si>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</si>
  <si>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</si>
  <si>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</si>
  <si>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</si>
  <si>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</si>
  <si>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</si>
  <si>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</si>
  <si>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</si>
  <si>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</si>
  <si>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</si>
  <si>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</si>
  <si>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</si>
  <si>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</si>
  <si>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</si>
  <si>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</si>
  <si>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</si>
  <si>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</si>
  <si>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</si>
  <si>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</si>
  <si>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</si>
  <si>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</si>
  <si>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</si>
  <si>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</si>
  <si>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</si>
  <si>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</si>
  <si>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</si>
  <si>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</si>
  <si>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</si>
  <si>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</si>
  <si>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</si>
  <si>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</si>
  <si>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</si>
  <si>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</si>
  <si>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</si>
  <si>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</si>
  <si>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</si>
  <si>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</si>
  <si>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</si>
  <si>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</si>
  <si>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</si>
  <si>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</si>
  <si>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</si>
  <si>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</si>
  <si>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</si>
  <si>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</si>
  <si>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</si>
  <si>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</si>
  <si>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</si>
  <si>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</si>
  <si>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</si>
  <si>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</si>
  <si>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</si>
  <si>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</si>
  <si>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</si>
  <si>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</si>
  <si>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</si>
  <si>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</si>
  <si>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</si>
  <si>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</si>
  <si>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</si>
  <si>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</si>
  <si>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</si>
  <si>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</si>
  <si>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</si>
  <si>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</si>
  <si>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</si>
  <si>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</si>
  <si>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</si>
  <si>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</si>
  <si>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</si>
  <si>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</si>
  <si>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</si>
  <si>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</si>
  <si>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</si>
  <si>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</si>
  <si>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</si>
  <si>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</si>
  <si>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</si>
  <si>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</si>
  <si>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</si>
  <si>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</si>
  <si>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</si>
  <si>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</si>
  <si>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</si>
  <si>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</si>
  <si>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</si>
  <si>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</si>
  <si>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</si>
  <si>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</si>
  <si>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</si>
  <si>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</si>
  <si>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</si>
  <si>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</si>
  <si>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</si>
  <si>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</si>
  <si>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</si>
  <si>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</si>
  <si>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</si>
  <si>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</si>
  <si>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</si>
  <si>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</si>
  <si>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</si>
  <si>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</si>
  <si>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</si>
  <si>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</si>
  <si>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</si>
  <si>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</si>
  <si>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</si>
  <si>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</si>
  <si>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</si>
  <si>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</si>
  <si>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</si>
  <si>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</si>
  <si>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</si>
  <si>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</si>
  <si>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</si>
  <si>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</si>
  <si>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</si>
  <si>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</si>
  <si>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</si>
  <si>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</si>
  <si>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</si>
  <si>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</si>
  <si>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</si>
  <si>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</si>
  <si>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</si>
  <si>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</si>
  <si>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</si>
  <si>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</si>
  <si>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</si>
  <si>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</si>
  <si>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</si>
  <si>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</si>
  <si>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</si>
  <si>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</si>
  <si>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</si>
  <si>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</si>
  <si>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</si>
  <si>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</si>
  <si>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</si>
  <si>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</si>
  <si>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</si>
  <si>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</si>
  <si>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</si>
  <si>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</si>
  <si>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</si>
  <si>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</si>
  <si>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</si>
  <si>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</si>
  <si>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</si>
  <si>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</si>
  <si>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</si>
  <si>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</si>
  <si>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</si>
  <si>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</si>
  <si>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</si>
  <si>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</si>
  <si>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</si>
  <si>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</si>
  <si>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</si>
  <si>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</si>
  <si>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</si>
  <si>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</si>
  <si>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</si>
  <si>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</si>
  <si>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</si>
  <si>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</si>
  <si>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</si>
  <si>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</si>
  <si>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</si>
  <si>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</si>
  <si>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</si>
  <si>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</si>
  <si>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</si>
  <si>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</si>
  <si>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</si>
  <si>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</si>
  <si>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</si>
  <si>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</si>
  <si>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</si>
  <si>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</si>
  <si>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</si>
  <si>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</si>
  <si>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</si>
  <si>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</si>
  <si>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</si>
  <si>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</si>
  <si>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</si>
  <si>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</si>
  <si>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</si>
  <si>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</si>
  <si>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</si>
  <si>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</si>
  <si>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</si>
  <si>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</si>
  <si>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</si>
  <si>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</si>
  <si>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</si>
  <si>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</si>
  <si>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</si>
  <si>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</si>
  <si>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</si>
  <si>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</si>
  <si>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</si>
  <si>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</si>
  <si>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</si>
  <si>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</si>
  <si>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</si>
  <si>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</si>
  <si>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</si>
  <si>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</si>
  <si>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</si>
  <si>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</si>
  <si>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</si>
  <si>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</si>
  <si>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</si>
  <si>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</si>
  <si>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</si>
  <si>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</si>
  <si>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</si>
  <si>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</si>
  <si>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</si>
  <si>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</si>
  <si>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</si>
  <si>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</si>
  <si>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</si>
  <si>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</si>
  <si>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</si>
  <si>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</si>
  <si>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</si>
  <si>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</si>
  <si>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</si>
  <si>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</si>
  <si>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</si>
  <si>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</si>
  <si>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</si>
  <si>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</si>
  <si>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</si>
  <si>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</si>
  <si>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</si>
  <si>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</si>
  <si>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</si>
  <si>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</si>
  <si>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</si>
  <si>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</si>
  <si>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</si>
  <si>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</si>
  <si>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</si>
  <si>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</si>
  <si>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</si>
  <si>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</si>
  <si>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</si>
  <si>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</si>
  <si>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</si>
  <si>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</si>
  <si>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</si>
  <si>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</si>
  <si>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</si>
  <si>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</si>
  <si>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</si>
  <si>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</si>
  <si>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</si>
  <si>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</si>
  <si>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</si>
  <si>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</si>
  <si>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</si>
  <si>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</si>
  <si>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</si>
  <si>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</si>
  <si>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</si>
  <si>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</si>
  <si>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</si>
  <si>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</si>
  <si>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</si>
  <si>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</si>
  <si>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</si>
  <si>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</si>
  <si>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</si>
  <si>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</si>
  <si>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</si>
  <si>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</si>
  <si>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</si>
  <si>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</si>
  <si>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</si>
  <si>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</si>
  <si>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</si>
  <si>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</si>
  <si>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</si>
  <si>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</si>
  <si>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</si>
  <si>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</si>
  <si>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</si>
  <si>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</si>
  <si>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</si>
  <si>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</si>
  <si>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</si>
  <si>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</si>
  <si>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</si>
  <si>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</si>
  <si>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</si>
  <si>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</si>
  <si>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</si>
  <si>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</si>
  <si>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</si>
  <si>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</si>
  <si>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</si>
  <si>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</si>
  <si>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</si>
  <si>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</si>
  <si>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</si>
  <si>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</si>
  <si>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</si>
  <si>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</si>
  <si>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</si>
  <si>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</si>
  <si>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</si>
  <si>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</si>
  <si>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</si>
  <si>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</si>
  <si>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</si>
  <si>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</si>
  <si>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</si>
  <si>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</si>
  <si>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</si>
  <si>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</si>
  <si>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</si>
  <si>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</si>
  <si>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</si>
  <si>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</si>
  <si>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</si>
  <si>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</si>
  <si>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</si>
  <si>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</si>
  <si>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</si>
  <si>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</si>
  <si>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</si>
  <si>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</si>
  <si>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</si>
  <si>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</si>
  <si>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</si>
  <si>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</si>
  <si>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</si>
  <si>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</si>
  <si>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</si>
  <si>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</si>
  <si>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</si>
  <si>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</si>
  <si>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</si>
  <si>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</si>
  <si>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</si>
  <si>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</si>
  <si>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</si>
  <si>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</si>
  <si>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</si>
  <si>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</si>
  <si>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</si>
  <si>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</si>
  <si>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</si>
  <si>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</si>
  <si>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</si>
  <si>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</si>
  <si>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</si>
  <si>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</si>
  <si>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</si>
  <si>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</si>
  <si>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</si>
  <si>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</si>
  <si>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</si>
  <si>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</si>
  <si>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</si>
  <si>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</si>
  <si>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</si>
  <si>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</si>
  <si>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</si>
  <si>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</si>
  <si>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</si>
  <si>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</si>
  <si>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</si>
  <si>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</si>
  <si>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</si>
  <si>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</si>
  <si>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</si>
  <si>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</si>
  <si>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</si>
  <si>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</si>
  <si>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</si>
  <si>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</si>
  <si>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</si>
  <si>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</si>
  <si>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</si>
  <si>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</si>
  <si>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</si>
  <si>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</si>
  <si>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</si>
  <si>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</si>
  <si>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</si>
  <si>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</si>
  <si>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</si>
  <si>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</si>
  <si>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</si>
  <si>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</si>
  <si>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</si>
  <si>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</si>
  <si>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</si>
  <si>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</si>
  <si>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</si>
  <si>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</si>
  <si>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</si>
  <si>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</si>
  <si>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</si>
  <si>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</si>
  <si>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</si>
  <si>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</si>
  <si>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</si>
  <si>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</si>
  <si>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</si>
  <si>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</si>
  <si>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</si>
  <si>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</si>
  <si>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</si>
  <si>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</si>
  <si>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</si>
  <si>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</si>
  <si>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</si>
  <si>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</si>
  <si>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</si>
  <si>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</si>
  <si>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</si>
  <si>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</si>
  <si>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</si>
  <si>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</si>
  <si>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</si>
  <si>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</si>
  <si>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</si>
  <si>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</si>
  <si>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</si>
  <si>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</si>
  <si>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</si>
  <si>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</si>
  <si>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</si>
  <si>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</si>
  <si>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</si>
  <si>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</si>
  <si>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</si>
  <si>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</si>
  <si>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</si>
  <si>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</si>
  <si>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</si>
  <si>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</si>
  <si>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</si>
  <si>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</si>
  <si>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</si>
  <si>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</si>
  <si>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</si>
  <si>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</si>
  <si>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</si>
  <si>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</si>
  <si>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</si>
  <si>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</si>
  <si>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</si>
  <si>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</si>
  <si>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</si>
  <si>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</si>
  <si>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</si>
  <si>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</si>
  <si>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</si>
  <si>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</si>
  <si>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</si>
  <si>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</si>
  <si>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</si>
  <si>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</si>
  <si>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</si>
  <si>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</si>
  <si>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</si>
  <si>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</si>
  <si>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</si>
  <si>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</si>
  <si>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</si>
  <si>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</si>
  <si>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</si>
  <si>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</si>
  <si>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</si>
  <si>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</si>
  <si>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</si>
  <si>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</si>
  <si>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</si>
  <si>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</si>
  <si>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</si>
  <si>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</si>
  <si>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</si>
  <si>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</si>
  <si>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</si>
  <si>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</si>
  <si>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</si>
  <si>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</si>
  <si>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</si>
  <si>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</si>
  <si>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</si>
  <si>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</si>
  <si>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</si>
  <si>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</si>
  <si>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</si>
  <si>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</si>
  <si>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</si>
  <si>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</si>
  <si>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</si>
  <si>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</si>
  <si>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</si>
  <si>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</si>
  <si>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</si>
  <si>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</si>
  <si>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</si>
  <si>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</si>
  <si>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</si>
  <si>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</si>
  <si>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</si>
  <si>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</si>
  <si>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</si>
  <si>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</si>
  <si>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</si>
  <si>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</si>
  <si>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</si>
  <si>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</si>
  <si>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</si>
  <si>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</si>
  <si>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</si>
  <si>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</si>
  <si>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</si>
  <si>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</si>
  <si>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</si>
  <si>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</si>
  <si>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</si>
  <si>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</si>
  <si>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</si>
  <si>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</si>
  <si>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</si>
  <si>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</si>
  <si>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</si>
  <si>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</si>
  <si>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</si>
  <si>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</si>
  <si>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</si>
  <si>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</si>
  <si>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</si>
  <si>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</si>
  <si>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</si>
  <si>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</si>
  <si>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</si>
  <si>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</si>
  <si>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</si>
  <si>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</si>
  <si>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</si>
  <si>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</si>
  <si>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</si>
  <si>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</si>
  <si>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</si>
  <si>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</si>
  <si>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</si>
  <si>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</si>
  <si>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</si>
  <si>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</si>
  <si>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</si>
  <si>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</si>
  <si>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</si>
  <si>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</si>
  <si>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</si>
  <si>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</si>
  <si>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</si>
  <si>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</si>
  <si>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</si>
  <si>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</si>
  <si>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</si>
  <si>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</si>
  <si>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</si>
  <si>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</si>
  <si>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</si>
  <si>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</si>
  <si>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</si>
  <si>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</si>
  <si>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</si>
  <si>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</si>
  <si>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</si>
  <si>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</si>
  <si>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</si>
  <si>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</si>
  <si>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</si>
  <si>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</si>
  <si>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</si>
  <si>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</si>
  <si>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</si>
  <si>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</si>
  <si>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</si>
  <si>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</si>
  <si>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</si>
  <si>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</si>
  <si>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</si>
  <si>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</si>
  <si>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</si>
  <si>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</si>
  <si>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</si>
  <si>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</si>
  <si>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</si>
  <si>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</si>
  <si>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</si>
  <si>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</si>
  <si>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</si>
  <si>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</si>
  <si>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</si>
  <si>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</si>
  <si>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</si>
  <si>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</si>
  <si>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</si>
  <si>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</si>
  <si>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</si>
  <si>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</si>
  <si>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</si>
  <si>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</si>
  <si>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</si>
  <si>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</si>
  <si>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</si>
  <si>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</si>
  <si>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</si>
  <si>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</si>
  <si>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</si>
  <si>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</si>
  <si>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</si>
  <si>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</si>
  <si>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</si>
  <si>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</si>
  <si>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</si>
  <si>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</si>
  <si>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</si>
  <si>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</si>
  <si>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</si>
  <si>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</si>
  <si>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</si>
  <si>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</si>
  <si>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</si>
  <si>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</si>
  <si>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</si>
  <si>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</si>
  <si>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</si>
  <si>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</si>
  <si>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</si>
  <si>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</si>
  <si>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</si>
  <si>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</si>
  <si>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</si>
  <si>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</si>
  <si>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</si>
  <si>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</si>
  <si>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</si>
  <si>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</si>
  <si>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</si>
  <si>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</si>
  <si>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</si>
  <si>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</si>
  <si>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</si>
  <si>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</si>
  <si>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</si>
  <si>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</si>
  <si>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</si>
  <si>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</si>
  <si>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</si>
  <si>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</si>
  <si>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</si>
  <si>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</si>
  <si>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</si>
  <si>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</si>
  <si>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</si>
  <si>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</si>
  <si>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</si>
  <si>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</si>
  <si>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</si>
  <si>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</si>
  <si>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</si>
  <si>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</si>
  <si>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</si>
  <si>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</si>
  <si>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</si>
  <si>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</si>
  <si>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</si>
  <si>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</si>
  <si>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</si>
  <si>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</si>
  <si>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</si>
  <si>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</si>
  <si>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</si>
  <si>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</si>
  <si>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</si>
  <si>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</si>
  <si>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</si>
  <si>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</si>
  <si>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</si>
  <si>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</si>
  <si>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</si>
  <si>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</si>
  <si>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</si>
  <si>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</si>
  <si>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</si>
  <si>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</si>
  <si>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</si>
  <si>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</si>
  <si>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</si>
  <si>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</si>
  <si>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</si>
  <si>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</si>
  <si>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</si>
  <si>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</si>
  <si>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</si>
  <si>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</si>
  <si>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</si>
  <si>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</si>
  <si>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</si>
  <si>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</si>
  <si>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</si>
  <si>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</si>
  <si>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</si>
  <si>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</si>
  <si>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</si>
  <si>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</si>
  <si>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</si>
  <si>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</si>
  <si>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</si>
  <si>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</si>
  <si>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</si>
  <si>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</si>
  <si>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</si>
  <si>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</si>
  <si>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</si>
  <si>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</si>
  <si>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</si>
  <si>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</si>
  <si>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</si>
  <si>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</si>
  <si>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</si>
  <si>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</si>
  <si>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</si>
  <si>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</si>
  <si>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</si>
  <si>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</si>
  <si>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</si>
  <si>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</si>
  <si>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</si>
  <si>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</si>
  <si>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</si>
  <si>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BAISE</t>
  </si>
  <si>
    <t xml:space="preserve">NOM_PRELEV_DETERM</t>
  </si>
  <si>
    <t xml:space="preserve">AQUASCOP BIOLOGIE site de Monptellier</t>
  </si>
  <si>
    <t xml:space="preserve">LB_STATION</t>
  </si>
  <si>
    <t xml:space="preserve">LA PETITE BAISE A PUNTOUS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</si>
  <si>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</si>
  <si>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</si>
  <si>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</si>
  <si>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</si>
  <si>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</si>
  <si>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</si>
  <si>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</si>
  <si>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</si>
  <si>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</si>
  <si>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</si>
  <si>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</si>
  <si>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</si>
  <si>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</si>
  <si>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</si>
  <si>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</si>
  <si>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</si>
  <si>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</si>
  <si>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</si>
  <si>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</si>
  <si>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</si>
  <si>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</si>
  <si>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</si>
  <si>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</si>
  <si>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</si>
  <si>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</si>
  <si>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</si>
  <si>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</si>
  <si>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</si>
  <si>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</si>
  <si>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</si>
  <si>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</si>
  <si>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</si>
  <si>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</si>
  <si>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</si>
  <si>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</si>
  <si>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</si>
  <si>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</si>
  <si>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</si>
  <si>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</si>
  <si>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</si>
  <si>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</si>
  <si>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</si>
  <si>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</si>
  <si>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</si>
  <si>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</si>
  <si>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</si>
  <si>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</si>
  <si>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</si>
  <si>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</si>
  <si>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</si>
  <si>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</si>
  <si>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</si>
  <si>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</si>
  <si>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</si>
  <si>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</si>
  <si>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</si>
  <si>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</si>
  <si>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</si>
  <si>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</si>
  <si>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</si>
  <si>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</si>
  <si>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</si>
  <si>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</si>
  <si>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</si>
  <si>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</si>
  <si>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</si>
  <si>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</si>
  <si>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</si>
  <si>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</si>
  <si>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</si>
  <si>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</si>
  <si>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</si>
  <si>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</si>
  <si>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</si>
  <si>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</si>
  <si>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</si>
  <si>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</si>
  <si>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</si>
  <si>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</si>
  <si>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</si>
  <si>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</si>
  <si>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</si>
  <si>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Nombreuses bryophytes au dessus du niveau de l'eau.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</si>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</sst>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494271</v>
      </c>
      <c r="G10" s="25"/>
      <c r="H10" s="25"/>
    </row>
    <row r="11" customFormat="false" ht="15" hidden="false" customHeight="false" outlineLevel="0" collapsed="false">
      <c r="A11" s="26" t="s">
        <v>5183</v>
      </c>
      <c r="B11" s="30" t="n">
        <v>44411</v>
      </c>
      <c r="D11" s="26" t="s">
        <v>5184</v>
      </c>
      <c r="E11" s="29" t="n">
        <v>6247757</v>
      </c>
      <c r="G11" s="25"/>
      <c r="H11" s="25"/>
    </row>
    <row r="12" customFormat="false" ht="15" hidden="false" customHeight="false" outlineLevel="0" collapsed="false">
      <c r="A12" s="26" t="s">
        <v>5185</v>
      </c>
      <c r="B12" s="29" t="s">
        <v>5186</v>
      </c>
      <c r="D12" s="26" t="s">
        <v>5187</v>
      </c>
      <c r="E12" s="29" t="n">
        <v>494203</v>
      </c>
      <c r="G12" s="25"/>
      <c r="H12" s="25"/>
    </row>
    <row r="13" customFormat="false" ht="17.25" hidden="false" customHeight="true" outlineLevel="0" collapsed="false">
      <c r="A13" s="12"/>
      <c r="B13" s="31"/>
      <c r="D13" s="26" t="s">
        <v>5188</v>
      </c>
      <c r="E13" s="29" t="n">
        <v>6247814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494271</v>
      </c>
    </row>
    <row r="18" customFormat="false" ht="15" hidden="false" customHeight="false" outlineLevel="0" collapsed="false">
      <c r="A18" s="36"/>
      <c r="B18" s="37" t="s">
        <v>5196</v>
      </c>
      <c r="C18" s="38" t="n">
        <f aca="false">E11</f>
        <v>6247757</v>
      </c>
    </row>
    <row r="19" customFormat="false" ht="15" hidden="false" customHeight="false" outlineLevel="0" collapsed="false">
      <c r="A19" s="33" t="s">
        <v>5197</v>
      </c>
      <c r="B19" s="39" t="n">
        <v>273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9.1</v>
      </c>
      <c r="C37" s="50"/>
      <c r="D37" s="55" t="s">
        <v>5219</v>
      </c>
      <c r="E37" s="34"/>
    </row>
    <row r="38" s="56" customFormat="true" ht="15" hidden="false" customHeight="true" outlineLevel="0" collapsed="false">
      <c r="A38" s="54" t="s">
        <v>5220</v>
      </c>
      <c r="B38" s="34" t="n">
        <v>19.3</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3</v>
      </c>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2</v>
      </c>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4</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0.12</v>
      </c>
      <c r="E97" s="82"/>
      <c r="F97" s="83" t="s">
        <v>5275</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3" t="s">
        <v>5275</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3" t="s">
        <v>5275</v>
      </c>
      <c r="G99" s="86"/>
      <c r="H99" s="87"/>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0.01</v>
      </c>
      <c r="E100" s="82"/>
      <c r="F100" s="83" t="s">
        <v>5275</v>
      </c>
      <c r="G100" s="86"/>
      <c r="H100" s="87"/>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0.1</v>
      </c>
      <c r="E101" s="82"/>
      <c r="F101" s="83" t="s">
        <v>5275</v>
      </c>
      <c r="G101" s="86"/>
      <c r="H101" s="87"/>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3" t="s">
        <v>5275</v>
      </c>
      <c r="G102" s="86"/>
      <c r="H102" s="87"/>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0.02</v>
      </c>
      <c r="E103" s="82"/>
      <c r="F103" s="83" t="s">
        <v>5275</v>
      </c>
      <c r="G103" s="86"/>
      <c r="H103" s="87"/>
    </row>
    <row r="104" customFormat="false" ht="15" hidden="false" customHeight="false" outlineLevel="0" collapsed="false">
      <c r="A104" s="78" t="s">
        <v>1177</v>
      </c>
      <c r="B104" s="79" t="str">
        <f aca="false">IF(A104="NEWCOD",IF(ISBLANK(G104),"renseigner le champ 'Nouveau taxon'",G104),VLOOKUP(A104,'Ref Taxo'!A:B,2,FALSE()))</f>
        <v>Conocephalum conicum</v>
      </c>
      <c r="C104" s="80" t="n">
        <f aca="false">IF(A104="NEWCOD",IF(ISBLANK(H104),"NoCod",H104),VLOOKUP(A104,'Ref Taxo'!A:D,4,FALSE()))</f>
        <v>1176</v>
      </c>
      <c r="D104" s="81" t="n">
        <v>0.01</v>
      </c>
      <c r="E104" s="82"/>
      <c r="F104" s="83" t="s">
        <v>5275</v>
      </c>
      <c r="G104" s="86"/>
      <c r="H104" s="87"/>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c r="F105" s="83" t="s">
        <v>5276</v>
      </c>
      <c r="G105" s="86"/>
      <c r="H105" s="87"/>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3" t="s">
        <v>5275</v>
      </c>
      <c r="G106" s="86"/>
      <c r="H106" s="87"/>
    </row>
    <row r="107" customFormat="false" ht="15" hidden="false" customHeight="false" outlineLevel="0" collapsed="false">
      <c r="A107" s="78" t="s">
        <v>2883</v>
      </c>
      <c r="B107" s="79" t="str">
        <f aca="false">IF(A107="NEWCOD",IF(ISBLANK(G107),"renseigner le champ 'Nouveau taxon'",G107),VLOOKUP(A107,'Ref Taxo'!A:B,2,FALSE()))</f>
        <v>Mentha aquatica</v>
      </c>
      <c r="C107" s="80" t="n">
        <f aca="false">IF(A107="NEWCOD",IF(ISBLANK(H107),"NoCod",H107),VLOOKUP(A107,'Ref Taxo'!A:D,4,FALSE()))</f>
        <v>1791</v>
      </c>
      <c r="D107" s="81" t="n">
        <v>0.01</v>
      </c>
      <c r="E107" s="82"/>
      <c r="F107" s="83" t="s">
        <v>5275</v>
      </c>
      <c r="G107" s="86"/>
      <c r="H107" s="87"/>
    </row>
    <row r="108" customFormat="false" ht="15" hidden="false" customHeight="false" outlineLevel="0" collapsed="false">
      <c r="A108" s="78" t="s">
        <v>3133</v>
      </c>
      <c r="B108" s="79" t="str">
        <f aca="false">IF(A108="NEWCOD",IF(ISBLANK(G108),"renseigner le champ 'Nouveau taxon'",G108),VLOOKUP(A108,'Ref Taxo'!A:B,2,FALSE()))</f>
        <v>Nasturtium officinale</v>
      </c>
      <c r="C108" s="80" t="n">
        <f aca="false">IF(A108="NEWCOD",IF(ISBLANK(H108),"NoCod",H108),VLOOKUP(A108,'Ref Taxo'!A:D,4,FALSE()))</f>
        <v>1763</v>
      </c>
      <c r="D108" s="81" t="n">
        <v>0.01</v>
      </c>
      <c r="E108" s="82"/>
      <c r="F108" s="83" t="s">
        <v>5275</v>
      </c>
      <c r="G108" s="86"/>
      <c r="H108" s="87"/>
    </row>
    <row r="109" customFormat="false" ht="15" hidden="false" customHeight="false" outlineLevel="0" collapsed="false">
      <c r="A109" s="78" t="s">
        <v>3380</v>
      </c>
      <c r="B109" s="79" t="str">
        <f aca="false">IF(A109="NEWCOD",IF(ISBLANK(G109),"renseigner le champ 'Nouveau taxon'",G109),VLOOKUP(A109,'Ref Taxo'!A:B,2,FALSE()))</f>
        <v>Persicaria hydropiper</v>
      </c>
      <c r="C109" s="80" t="n">
        <f aca="false">IF(A109="NEWCOD",IF(ISBLANK(H109),"NoCod",H109),VLOOKUP(A109,'Ref Taxo'!A:D,4,FALSE()))</f>
        <v>31021</v>
      </c>
      <c r="D109" s="81" t="n">
        <v>0.01</v>
      </c>
      <c r="E109" s="82"/>
      <c r="F109" s="83" t="s">
        <v>5275</v>
      </c>
      <c r="G109" s="86"/>
      <c r="H109" s="87"/>
    </row>
    <row r="110" customFormat="false" ht="15" hidden="false" customHeight="false" outlineLevel="0" collapsed="false">
      <c r="A110" s="78" t="s">
        <v>2020</v>
      </c>
      <c r="B110" s="79" t="str">
        <f aca="false">IF(A110="NEWCOD",IF(ISBLANK(G110),"renseigner le champ 'Nouveau taxon'",G110),VLOOKUP(A110,'Ref Taxo'!A:B,2,FALSE()))</f>
        <v>Galium palustre</v>
      </c>
      <c r="C110" s="80" t="n">
        <f aca="false">IF(A110="NEWCOD",IF(ISBLANK(H110),"NoCod",H110),VLOOKUP(A110,'Ref Taxo'!A:D,4,FALSE()))</f>
        <v>1930</v>
      </c>
      <c r="D110" s="81" t="n">
        <v>0.01</v>
      </c>
      <c r="E110" s="82"/>
      <c r="F110" s="83" t="s">
        <v>5275</v>
      </c>
      <c r="G110" s="86"/>
      <c r="H110" s="87"/>
    </row>
    <row r="111" customFormat="false" ht="15" hidden="false" customHeight="false" outlineLevel="0" collapsed="false">
      <c r="A111" s="78" t="s">
        <v>2896</v>
      </c>
      <c r="B111" s="79" t="str">
        <f aca="false">IF(A111="NEWCOD",IF(ISBLANK(G111),"renseigner le champ 'Nouveau taxon'",G111),VLOOKUP(A111,'Ref Taxo'!A:B,2,FALSE()))</f>
        <v>Mentha suaveolens</v>
      </c>
      <c r="C111" s="80" t="n">
        <f aca="false">IF(A111="NEWCOD",IF(ISBLANK(H111),"NoCod",H111),VLOOKUP(A111,'Ref Taxo'!A:D,4,FALSE()))</f>
        <v>29952</v>
      </c>
      <c r="D111" s="81" t="n">
        <v>0.01</v>
      </c>
      <c r="E111" s="82"/>
      <c r="F111" s="83" t="s">
        <v>5275</v>
      </c>
      <c r="G111" s="86"/>
      <c r="H111" s="87"/>
    </row>
    <row r="112" customFormat="false" ht="15" hidden="false" customHeight="false" outlineLevel="0" collapsed="false">
      <c r="A112" s="78" t="s">
        <v>4536</v>
      </c>
      <c r="B112" s="79" t="str">
        <f aca="false">IF(A112="NEWCOD",IF(ISBLANK(G112),"renseigner le champ 'Nouveau taxon'",G112),VLOOKUP(A112,'Ref Taxo'!A:B,2,FALSE()))</f>
        <v>Solanum dulcamara</v>
      </c>
      <c r="C112" s="80" t="n">
        <f aca="false">IF(A112="NEWCOD",IF(ISBLANK(H112),"NoCod",H112),VLOOKUP(A112,'Ref Taxo'!A:D,4,FALSE()))</f>
        <v>1964</v>
      </c>
      <c r="D112" s="81" t="n">
        <v>0.01</v>
      </c>
      <c r="E112" s="82"/>
      <c r="F112" s="83" t="s">
        <v>5275</v>
      </c>
      <c r="G112" s="86"/>
      <c r="H112" s="87"/>
    </row>
    <row r="113" customFormat="false" ht="15" hidden="false" customHeight="false" outlineLevel="0" collapsed="false">
      <c r="A113" s="78" t="s">
        <v>3990</v>
      </c>
      <c r="B113" s="79" t="str">
        <f aca="false">IF(A113="NEWCOD",IF(ISBLANK(G113),"renseigner le champ 'Nouveau taxon'",G113),VLOOKUP(A113,'Ref Taxo'!A:B,2,FALSE()))</f>
        <v>Ranunculus repens</v>
      </c>
      <c r="C113" s="80" t="n">
        <f aca="false">IF(A113="NEWCOD",IF(ISBLANK(H113),"NoCod",H113),VLOOKUP(A113,'Ref Taxo'!A:D,4,FALSE()))</f>
        <v>1910</v>
      </c>
      <c r="D113" s="81" t="n">
        <v>0.01</v>
      </c>
      <c r="E113" s="82"/>
      <c r="F113" s="83" t="s">
        <v>5275</v>
      </c>
      <c r="G113" s="86"/>
      <c r="H113" s="87"/>
    </row>
    <row r="114" customFormat="false" ht="15" hidden="false" customHeight="false" outlineLevel="0" collapsed="false">
      <c r="A114" s="78" t="s">
        <v>2640</v>
      </c>
      <c r="B114" s="79" t="str">
        <f aca="false">IF(A114="NEWCOD",IF(ISBLANK(G114),"renseigner le champ 'Nouveau taxon'",G114),VLOOKUP(A114,'Ref Taxo'!A:B,2,FALSE()))</f>
        <v>Lemna minor</v>
      </c>
      <c r="C114" s="80" t="n">
        <f aca="false">IF(A114="NEWCOD",IF(ISBLANK(H114),"NoCod",H114),VLOOKUP(A114,'Ref Taxo'!A:D,4,FALSE()))</f>
        <v>1626</v>
      </c>
      <c r="D114" s="81" t="n">
        <v>0.01</v>
      </c>
      <c r="E114" s="82"/>
      <c r="F114" s="83" t="s">
        <v>5275</v>
      </c>
      <c r="G114" s="86"/>
      <c r="H114" s="87"/>
    </row>
    <row r="115" customFormat="false" ht="15" hidden="false" customHeight="false" outlineLevel="0" collapsed="false">
      <c r="A115" s="78" t="s">
        <v>3902</v>
      </c>
      <c r="B115" s="79" t="str">
        <f aca="false">IF(A115="NEWCOD",IF(ISBLANK(G115),"renseigner le champ 'Nouveau taxon'",G115),VLOOKUP(A115,'Ref Taxo'!A:B,2,FALSE()))</f>
        <v>Ranunculus aquatilis</v>
      </c>
      <c r="C115" s="80" t="n">
        <f aca="false">IF(A115="NEWCOD",IF(ISBLANK(H115),"NoCod",H115),VLOOKUP(A115,'Ref Taxo'!A:D,4,FALSE()))</f>
        <v>1898</v>
      </c>
      <c r="D115" s="81" t="n">
        <v>19</v>
      </c>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