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<sst xmlns="http://schemas.openxmlformats.org/spreadsheetml/2006/main" count="6456" uniqueCount="5300">
  <si>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</si>
  <si>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</si>
  <si>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</si>
  <si>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</si>
  <si>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</si>
  <si>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</si>
  <si>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</si>
  <si>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</si>
  <si>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</si>
  <si>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</si>
  <si>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</si>
  <si>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</si>
  <si>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</si>
  <si>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</si>
  <si>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</si>
  <si>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</si>
  <si>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</si>
  <si>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</si>
  <si>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</si>
  <si>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</si>
  <si>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</si>
  <si>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</si>
  <si>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</si>
  <si>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</si>
  <si>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</si>
  <si>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</si>
  <si>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</si>
  <si>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</si>
  <si>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</si>
  <si>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</si>
  <si>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</si>
  <si>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</si>
  <si>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</si>
  <si>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</si>
  <si>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</si>
  <si>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</si>
  <si>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</si>
  <si>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</si>
  <si>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</si>
  <si>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</si>
  <si>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</si>
  <si>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</si>
  <si>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</si>
  <si>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</si>
  <si>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</si>
  <si>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</si>
  <si>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</si>
  <si>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</si>
  <si>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</si>
  <si>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</si>
  <si>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</si>
  <si>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</si>
  <si>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</si>
  <si>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</si>
  <si>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</si>
  <si>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</si>
  <si>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</si>
  <si>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</si>
  <si>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</si>
  <si>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</si>
  <si>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</si>
  <si>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</si>
  <si>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</si>
  <si>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</si>
  <si>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</si>
  <si>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</si>
  <si>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</si>
  <si>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</si>
  <si>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</si>
  <si>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</si>
  <si>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</si>
  <si>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</si>
  <si>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</si>
  <si>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</si>
  <si>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</si>
  <si>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</si>
  <si>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</si>
  <si>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</si>
  <si>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</si>
  <si>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</si>
  <si>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</si>
  <si>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</si>
  <si>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</si>
  <si>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</si>
  <si>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</si>
  <si>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</si>
  <si>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</si>
  <si>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</si>
  <si>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</si>
  <si>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</si>
  <si>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</si>
  <si>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</si>
  <si>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</si>
  <si>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</si>
  <si>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</si>
  <si>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</si>
  <si>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</si>
  <si>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</si>
  <si>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</si>
  <si>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</si>
  <si>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</si>
  <si>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</si>
  <si>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</si>
  <si>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</si>
  <si>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</si>
  <si>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</si>
  <si>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</si>
  <si>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</si>
  <si>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</si>
  <si>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</si>
  <si>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</si>
  <si>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</si>
  <si>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</si>
  <si>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</si>
  <si>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</si>
  <si>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</si>
  <si>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</si>
  <si>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</si>
  <si>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</si>
  <si>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</si>
  <si>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</si>
  <si>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</si>
  <si>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</si>
  <si>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</si>
  <si>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</si>
  <si>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</si>
  <si>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</si>
  <si>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</si>
  <si>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</si>
  <si>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</si>
  <si>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</si>
  <si>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</si>
  <si>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</si>
  <si>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</si>
  <si>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</si>
  <si>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</si>
  <si>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</si>
  <si>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</si>
  <si>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</si>
  <si>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</si>
  <si>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</si>
  <si>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</si>
  <si>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</si>
  <si>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</si>
  <si>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</si>
  <si>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</si>
  <si>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</si>
  <si>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</si>
  <si>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</si>
  <si>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</si>
  <si>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</si>
  <si>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</si>
  <si>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</si>
  <si>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</si>
  <si>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</si>
  <si>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</si>
  <si>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</si>
  <si>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</si>
  <si>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</si>
  <si>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</si>
  <si>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</si>
  <si>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</si>
  <si>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</si>
  <si>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</si>
  <si>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</si>
  <si>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</si>
  <si>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</si>
  <si>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</si>
  <si>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</si>
  <si>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</si>
  <si>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</si>
  <si>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</si>
  <si>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</si>
  <si>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</si>
  <si>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</si>
  <si>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</si>
  <si>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</si>
  <si>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</si>
  <si>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</si>
  <si>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</si>
  <si>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</si>
  <si>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</si>
  <si>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</si>
  <si>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</si>
  <si>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</si>
  <si>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</si>
  <si>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</si>
  <si>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</si>
  <si>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</si>
  <si>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</si>
  <si>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</si>
  <si>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</si>
  <si>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</si>
  <si>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</si>
  <si>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</si>
  <si>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</si>
  <si>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</si>
  <si>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</si>
  <si>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</si>
  <si>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</si>
  <si>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</si>
  <si>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</si>
  <si>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</si>
  <si>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</si>
  <si>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</si>
  <si>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</si>
  <si>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</si>
  <si>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</si>
  <si>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</si>
  <si>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</si>
  <si>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</si>
  <si>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</si>
  <si>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</si>
  <si>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</si>
  <si>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</si>
  <si>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</si>
  <si>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</si>
  <si>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</si>
  <si>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</si>
  <si>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</si>
  <si>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</si>
  <si>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</si>
  <si>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</si>
  <si>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</si>
  <si>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</si>
  <si>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</si>
  <si>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</si>
  <si>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</si>
  <si>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</si>
  <si>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</si>
  <si>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</si>
  <si>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</si>
  <si>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</si>
  <si>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</si>
  <si>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</si>
  <si>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</si>
  <si>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</si>
  <si>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</si>
  <si>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</si>
  <si>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</si>
  <si>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</si>
  <si>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</si>
  <si>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</si>
  <si>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</si>
  <si>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</si>
  <si>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</si>
  <si>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</si>
  <si>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</si>
  <si>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</si>
  <si>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</si>
  <si>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</si>
  <si>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</si>
  <si>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</si>
  <si>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</si>
  <si>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</si>
  <si>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</si>
  <si>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</si>
  <si>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</si>
  <si>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</si>
  <si>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</si>
  <si>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</si>
  <si>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</si>
  <si>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</si>
  <si>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</si>
  <si>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</si>
  <si>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</si>
  <si>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</si>
  <si>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</si>
  <si>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</si>
  <si>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</si>
  <si>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</si>
  <si>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</si>
  <si>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</si>
  <si>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</si>
  <si>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</si>
  <si>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</si>
  <si>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</si>
  <si>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</si>
  <si>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</si>
  <si>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</si>
  <si>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</si>
  <si>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</si>
  <si>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</si>
  <si>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</si>
  <si>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</si>
  <si>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</si>
  <si>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</si>
  <si>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</si>
  <si>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</si>
  <si>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</si>
  <si>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</si>
  <si>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</si>
  <si>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</si>
  <si>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</si>
  <si>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</si>
  <si>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</si>
  <si>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</si>
  <si>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</si>
  <si>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</si>
  <si>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</si>
  <si>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</si>
  <si>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</si>
  <si>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</si>
  <si>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</si>
  <si>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</si>
  <si>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</si>
  <si>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</si>
  <si>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</si>
  <si>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</si>
  <si>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</si>
  <si>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</si>
  <si>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</si>
  <si>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</si>
  <si>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</si>
  <si>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</si>
  <si>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</si>
  <si>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</si>
  <si>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</si>
  <si>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</si>
  <si>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</si>
  <si>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</si>
  <si>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</si>
  <si>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</si>
  <si>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</si>
  <si>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</si>
  <si>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</si>
  <si>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</si>
  <si>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</si>
  <si>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</si>
  <si>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</si>
  <si>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</si>
  <si>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</si>
  <si>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</si>
  <si>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</si>
  <si>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</si>
  <si>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</si>
  <si>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</si>
  <si>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</si>
  <si>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</si>
  <si>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</si>
  <si>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</si>
  <si>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</si>
  <si>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</si>
  <si>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</si>
  <si>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</si>
  <si>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</si>
  <si>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</si>
  <si>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</si>
  <si>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</si>
  <si>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</si>
  <si>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</si>
  <si>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</si>
  <si>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</si>
  <si>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</si>
  <si>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</si>
  <si>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</si>
  <si>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</si>
  <si>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</si>
  <si>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</si>
  <si>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</si>
  <si>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</si>
  <si>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</si>
  <si>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</si>
  <si>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</si>
  <si>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</si>
  <si>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</si>
  <si>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</si>
  <si>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</si>
  <si>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</si>
  <si>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</si>
  <si>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</si>
  <si>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</si>
  <si>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</si>
  <si>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</si>
  <si>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</si>
  <si>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</si>
  <si>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</si>
  <si>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</si>
  <si>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</si>
  <si>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</si>
  <si>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</si>
  <si>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</si>
  <si>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</si>
  <si>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</si>
  <si>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</si>
  <si>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</si>
  <si>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</si>
  <si>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</si>
  <si>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</si>
  <si>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</si>
  <si>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</si>
  <si>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</si>
  <si>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</si>
  <si>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</si>
  <si>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</si>
  <si>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</si>
  <si>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</si>
  <si>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</si>
  <si>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</si>
  <si>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</si>
  <si>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</si>
  <si>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</si>
  <si>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</si>
  <si>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</si>
  <si>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</si>
  <si>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</si>
  <si>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</si>
  <si>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</si>
  <si>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</si>
  <si>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</si>
  <si>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</si>
  <si>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</si>
  <si>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</si>
  <si>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</si>
  <si>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</si>
  <si>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</si>
  <si>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</si>
  <si>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</si>
  <si>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</si>
  <si>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</si>
  <si>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</si>
  <si>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</si>
  <si>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</si>
  <si>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</si>
  <si>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</si>
  <si>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</si>
  <si>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</si>
  <si>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</si>
  <si>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</si>
  <si>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</si>
  <si>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</si>
  <si>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</si>
  <si>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</si>
  <si>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</si>
  <si>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</si>
  <si>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</si>
  <si>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</si>
  <si>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</si>
  <si>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</si>
  <si>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</si>
  <si>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</si>
  <si>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</si>
  <si>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</si>
  <si>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</si>
  <si>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</si>
  <si>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</si>
  <si>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</si>
  <si>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</si>
  <si>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</si>
  <si>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</si>
  <si>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</si>
  <si>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</si>
  <si>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</si>
  <si>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</si>
  <si>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</si>
  <si>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</si>
  <si>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</si>
  <si>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</si>
  <si>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</si>
  <si>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</si>
  <si>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</si>
  <si>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</si>
  <si>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</si>
  <si>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</si>
  <si>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</si>
  <si>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</si>
  <si>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</si>
  <si>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</si>
  <si>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</si>
  <si>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</si>
  <si>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</si>
  <si>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</si>
  <si>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</si>
  <si>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</si>
  <si>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</si>
  <si>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</si>
  <si>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</si>
  <si>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</si>
  <si>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</si>
  <si>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</si>
  <si>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</si>
  <si>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</si>
  <si>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</si>
  <si>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</si>
  <si>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</si>
  <si>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</si>
  <si>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</si>
  <si>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</si>
  <si>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</si>
  <si>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</si>
  <si>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</si>
  <si>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</si>
  <si>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</si>
  <si>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</si>
  <si>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</si>
  <si>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</si>
  <si>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</si>
  <si>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</si>
  <si>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</si>
  <si>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</si>
  <si>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</si>
  <si>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</si>
  <si>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</si>
  <si>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</si>
  <si>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</si>
  <si>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</si>
  <si>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</si>
  <si>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</si>
  <si>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</si>
  <si>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</si>
  <si>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</si>
  <si>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</si>
  <si>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</si>
  <si>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</si>
  <si>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</si>
  <si>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</si>
  <si>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</si>
  <si>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</si>
  <si>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</si>
  <si>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</si>
  <si>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</si>
  <si>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</si>
  <si>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</si>
  <si>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</si>
  <si>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</si>
  <si>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</si>
  <si>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</si>
  <si>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</si>
  <si>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</si>
  <si>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</si>
  <si>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</si>
  <si>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</si>
  <si>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</si>
  <si>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</si>
  <si>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</si>
  <si>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</si>
  <si>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</si>
  <si>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</si>
  <si>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</si>
  <si>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</si>
  <si>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</si>
  <si>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</si>
  <si>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</si>
  <si>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</si>
  <si>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</si>
  <si>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</si>
  <si>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</si>
  <si>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</si>
  <si>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</si>
  <si>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</si>
  <si>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</si>
  <si>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</si>
  <si>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</si>
  <si>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</si>
  <si>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</si>
  <si>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</si>
  <si>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</si>
  <si>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</si>
  <si>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</si>
  <si>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</si>
  <si>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</si>
  <si>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</si>
  <si>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</si>
  <si>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</si>
  <si>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</si>
  <si>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</si>
  <si>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</si>
  <si>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</si>
  <si>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</si>
  <si>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</si>
  <si>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</si>
  <si>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</si>
  <si>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</si>
  <si>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</si>
  <si>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</si>
  <si>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</si>
  <si>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</si>
  <si>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</si>
  <si>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</si>
  <si>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</si>
  <si>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</si>
  <si>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</si>
  <si>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</si>
  <si>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</si>
  <si>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</si>
  <si>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</si>
  <si>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</si>
  <si>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</si>
  <si>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</si>
  <si>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</si>
  <si>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</si>
  <si>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</si>
  <si>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</si>
  <si>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</si>
  <si>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</si>
  <si>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</si>
  <si>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</si>
  <si>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</si>
  <si>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</si>
  <si>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</si>
  <si>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</si>
  <si>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</si>
  <si>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</si>
  <si>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</si>
  <si>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</si>
  <si>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</si>
  <si>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</si>
  <si>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</si>
  <si>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</si>
  <si>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</si>
  <si>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</si>
  <si>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</si>
  <si>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</si>
  <si>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</si>
  <si>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</si>
  <si>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</si>
  <si>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</si>
  <si>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</si>
  <si>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</si>
  <si>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</si>
  <si>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</si>
  <si>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</si>
  <si>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</si>
  <si>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</si>
  <si>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</si>
  <si>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</si>
  <si>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</si>
  <si>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</si>
  <si>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</si>
  <si>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</si>
  <si>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</si>
  <si>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</si>
  <si>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</si>
  <si>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</si>
  <si>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</si>
  <si>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</si>
  <si>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</si>
  <si>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</si>
  <si>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</si>
  <si>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</si>
  <si>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</si>
  <si>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</si>
  <si>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</si>
  <si>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</si>
  <si>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</si>
  <si>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</si>
  <si>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</si>
  <si>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</si>
  <si>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</si>
  <si>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</si>
  <si>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</si>
  <si>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</si>
  <si>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</si>
  <si>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</si>
  <si>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</si>
  <si>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</si>
  <si>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</si>
  <si>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</si>
  <si>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</si>
  <si>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</si>
  <si>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</si>
  <si>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</si>
  <si>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</si>
  <si>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</si>
  <si>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</si>
  <si>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</si>
  <si>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</si>
  <si>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</si>
  <si>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</si>
  <si>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</si>
  <si>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</si>
  <si>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</si>
  <si>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</si>
  <si>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</si>
  <si>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</si>
  <si>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</si>
  <si>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</si>
  <si>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</si>
  <si>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</si>
  <si>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</si>
  <si>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</si>
  <si>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</si>
  <si>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</si>
  <si>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</si>
  <si>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</si>
  <si>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</si>
  <si>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</si>
  <si>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</si>
  <si>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</si>
  <si>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</si>
  <si>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</si>
  <si>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</si>
  <si>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</si>
  <si>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</si>
  <si>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</si>
  <si>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</si>
  <si>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</si>
  <si>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</si>
  <si>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</si>
  <si>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</si>
  <si>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</si>
  <si>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</si>
  <si>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</si>
  <si>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</si>
  <si>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</si>
  <si>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</si>
  <si>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</si>
  <si>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</si>
  <si>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</si>
  <si>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</si>
  <si>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</si>
  <si>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</si>
  <si>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</si>
  <si>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</si>
  <si>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</si>
  <si>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</si>
  <si>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</si>
  <si>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</si>
  <si>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</si>
  <si>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</si>
  <si>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</si>
  <si>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</si>
  <si>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</si>
  <si>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</si>
  <si>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</si>
  <si>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</si>
  <si>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</si>
  <si>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</si>
  <si>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</si>
  <si>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</si>
  <si>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</si>
  <si>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</si>
  <si>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</si>
  <si>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</si>
  <si>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</si>
  <si>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</si>
  <si>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</si>
  <si>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</si>
  <si>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</si>
  <si>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</si>
  <si>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</si>
  <si>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</si>
  <si>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</si>
  <si>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</si>
  <si>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</si>
  <si>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</si>
  <si>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</si>
  <si>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</si>
  <si>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</si>
  <si>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</si>
  <si>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</si>
  <si>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</si>
  <si>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</si>
  <si>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</si>
  <si>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</si>
  <si>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</si>
  <si>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</si>
  <si>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</si>
  <si>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</si>
  <si>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</si>
  <si>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</si>
  <si>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</si>
  <si>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</si>
  <si>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</si>
  <si>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</si>
  <si>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</si>
  <si>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</si>
  <si>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</si>
  <si>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</si>
  <si>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</si>
  <si>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</si>
  <si>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</si>
  <si>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</si>
  <si>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</si>
  <si>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</si>
  <si>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</si>
  <si>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</si>
  <si>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</si>
  <si>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</si>
  <si>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</si>
  <si>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</si>
  <si>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</si>
  <si>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</si>
  <si>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</si>
  <si>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</si>
  <si>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</si>
  <si>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</si>
  <si>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</si>
  <si>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</si>
  <si>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</si>
  <si>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</si>
  <si>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</si>
  <si>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</si>
  <si>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</si>
  <si>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</si>
  <si>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</si>
  <si>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</si>
  <si>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</si>
  <si>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</si>
  <si>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</si>
  <si>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</si>
  <si>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</si>
  <si>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</si>
  <si>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</si>
  <si>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</si>
  <si>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</si>
  <si>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</si>
  <si>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</si>
  <si>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</si>
  <si>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</si>
  <si>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</si>
  <si>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</si>
  <si>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</si>
  <si>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</si>
  <si>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</si>
  <si>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</si>
  <si>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</si>
  <si>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</si>
  <si>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</si>
  <si>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</si>
  <si>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</si>
  <si>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</si>
  <si>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</si>
  <si>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</si>
  <si>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</si>
  <si>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</si>
  <si>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</si>
  <si>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</si>
  <si>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</si>
  <si>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</si>
  <si>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</si>
  <si>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</si>
  <si>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</si>
  <si>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</si>
  <si>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</si>
  <si>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</si>
  <si>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</si>
  <si>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</si>
  <si>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</si>
  <si>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</si>
  <si>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</si>
  <si>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</si>
  <si>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</si>
  <si>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</si>
  <si>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</si>
  <si>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</si>
  <si>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</si>
  <si>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</si>
  <si>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</si>
  <si>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</si>
  <si>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</si>
  <si>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</si>
  <si>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</si>
  <si>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</si>
  <si>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</si>
  <si>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</si>
  <si>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</si>
  <si>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</si>
  <si>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</si>
  <si>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</si>
  <si>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</si>
  <si>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</si>
  <si>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</si>
  <si>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</si>
  <si>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</si>
  <si>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</si>
  <si>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</si>
  <si>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</si>
  <si>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</si>
  <si>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</si>
  <si>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</si>
  <si>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</si>
  <si>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</si>
  <si>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</si>
  <si>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</si>
  <si>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</si>
  <si>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</si>
  <si>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</si>
  <si>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</si>
  <si>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</si>
  <si>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</si>
  <si>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</si>
  <si>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</si>
  <si>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</si>
  <si>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</si>
  <si>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</si>
  <si>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</si>
  <si>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</si>
  <si>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</si>
  <si>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</si>
  <si>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</si>
  <si>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</si>
  <si>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</si>
  <si>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</si>
  <si>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</si>
  <si>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</si>
  <si>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</si>
  <si>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</si>
  <si>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</si>
  <si>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</si>
  <si>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</si>
  <si>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</si>
  <si>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</si>
  <si>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</si>
  <si>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</si>
  <si>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</si>
  <si>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</si>
  <si>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</si>
  <si>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</si>
  <si>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</si>
  <si>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</si>
  <si>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</si>
  <si>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</si>
  <si>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</si>
  <si>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</si>
  <si>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</si>
  <si>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</si>
  <si>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</si>
  <si>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</si>
  <si>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</si>
  <si>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</si>
  <si>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</si>
  <si>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</si>
  <si>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</si>
  <si>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</si>
  <si>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</si>
  <si>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</si>
  <si>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</si>
  <si>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</si>
  <si>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</si>
  <si>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</si>
  <si>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</si>
  <si>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</si>
  <si>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</si>
  <si>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</si>
  <si>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</si>
  <si>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</si>
  <si>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</si>
  <si>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</si>
  <si>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</si>
  <si>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</si>
  <si>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</si>
  <si>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</si>
  <si>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</si>
  <si>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</si>
  <si>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</si>
  <si>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</si>
  <si>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</si>
  <si>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</si>
  <si>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</si>
  <si>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</si>
  <si>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</si>
  <si>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</si>
  <si>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</si>
  <si>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</si>
  <si>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</si>
  <si>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</si>
  <si>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</si>
  <si>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</si>
  <si>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</si>
  <si>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</si>
  <si>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</si>
  <si>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</si>
  <si>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</si>
  <si>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</si>
  <si>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</si>
  <si>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</si>
  <si>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</si>
  <si>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</si>
  <si>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</si>
  <si>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</si>
  <si>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</si>
  <si>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</si>
  <si>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</si>
  <si>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</si>
  <si>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</si>
  <si>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</si>
  <si>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</si>
  <si>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</si>
  <si>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</si>
  <si>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</si>
  <si>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</si>
  <si>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</si>
  <si>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</si>
  <si>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</si>
  <si>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</si>
  <si>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</si>
  <si>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</si>
  <si>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</si>
  <si>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</si>
  <si>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</si>
  <si>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</si>
  <si>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</si>
  <si>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</si>
  <si>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</si>
  <si>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</si>
  <si>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</si>
  <si>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</si>
  <si>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</si>
  <si>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</si>
  <si>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</si>
  <si>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</si>
  <si>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</si>
  <si>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</si>
  <si>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</si>
  <si>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</si>
  <si>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</si>
  <si>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</si>
  <si>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</si>
  <si>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</si>
  <si>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</si>
  <si>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</si>
  <si>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</si>
  <si>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</si>
  <si>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</si>
  <si>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</si>
  <si>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</si>
  <si>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</si>
  <si>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</si>
  <si>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</si>
  <si>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</si>
  <si>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</si>
  <si>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</si>
  <si>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</si>
  <si>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</si>
  <si>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</si>
  <si>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</si>
  <si>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</si>
  <si>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</si>
  <si>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</si>
  <si>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</si>
  <si>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</si>
  <si>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</si>
  <si>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</si>
  <si>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</si>
  <si>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</si>
  <si>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</si>
  <si>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</si>
  <si>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</si>
  <si>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</si>
  <si>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</si>
  <si>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</si>
  <si>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</si>
  <si>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</si>
  <si>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</si>
  <si>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</si>
  <si>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</si>
  <si>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</si>
  <si>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</si>
  <si>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</si>
  <si>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</si>
  <si>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</si>
  <si>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</si>
  <si>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</si>
  <si>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</si>
  <si>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</si>
  <si>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</si>
  <si>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</si>
  <si>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</si>
  <si>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</si>
  <si>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</si>
  <si>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</si>
  <si>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</si>
  <si>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</si>
  <si>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</si>
  <si>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</si>
  <si>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</si>
  <si>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</si>
  <si>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</si>
  <si>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</si>
  <si>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</si>
  <si>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</si>
  <si>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</si>
  <si>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</si>
  <si>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</si>
  <si>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</si>
  <si>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</si>
  <si>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</si>
  <si>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</si>
  <si>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</si>
  <si>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</si>
  <si>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</si>
  <si>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</si>
  <si>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</si>
  <si>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</si>
  <si>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</si>
  <si>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</si>
  <si>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</si>
  <si>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</si>
  <si>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</si>
  <si>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</si>
  <si>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</si>
  <si>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</si>
  <si>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</si>
  <si>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</si>
  <si>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</si>
  <si>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</si>
  <si>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</si>
  <si>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</si>
  <si>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</si>
  <si>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</si>
  <si>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</si>
  <si>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</si>
  <si>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</si>
  <si>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</si>
  <si>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</si>
  <si>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</si>
  <si>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</si>
  <si>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</si>
  <si>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</si>
  <si>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</si>
  <si>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</si>
  <si>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</si>
  <si>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</si>
  <si>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</si>
  <si>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</si>
  <si>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</si>
  <si>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</si>
  <si>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</si>
  <si>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</si>
  <si>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</si>
  <si>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</si>
  <si>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</si>
  <si>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</si>
  <si>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</si>
  <si>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</si>
  <si>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</si>
  <si>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</si>
  <si>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</si>
  <si>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</si>
  <si>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</si>
  <si>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</si>
  <si>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</si>
  <si>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</si>
  <si>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</si>
  <si>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</si>
  <si>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</si>
  <si>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</si>
  <si>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</si>
  <si>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</si>
  <si>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</si>
  <si>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</si>
  <si>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</si>
  <si>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</si>
  <si>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</si>
  <si>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</si>
  <si>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</si>
  <si>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</si>
  <si>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</si>
  <si>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</si>
  <si>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</si>
  <si>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</si>
  <si>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</si>
  <si>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</si>
  <si>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</si>
  <si>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</si>
  <si>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</si>
  <si>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</si>
  <si>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</si>
  <si>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</si>
  <si>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</si>
  <si>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</si>
  <si>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</si>
  <si>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</si>
  <si>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</si>
  <si>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</si>
  <si>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</si>
  <si>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</si>
  <si>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</si>
  <si>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</si>
  <si>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</si>
  <si>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</si>
  <si>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</si>
  <si>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</si>
  <si>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</si>
  <si>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</si>
  <si>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</si>
  <si>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</si>
  <si>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</si>
  <si>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</si>
  <si>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</si>
  <si>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</si>
  <si>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</si>
  <si>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</si>
  <si>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</si>
  <si>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</si>
  <si>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</si>
  <si>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</si>
  <si>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</si>
  <si>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</si>
  <si>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</si>
  <si>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</si>
  <si>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</si>
  <si>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</si>
  <si>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</si>
  <si>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</si>
  <si>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</si>
  <si>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</si>
  <si>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</si>
  <si>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</si>
  <si>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</si>
  <si>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</si>
  <si>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</si>
  <si>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</si>
  <si>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</si>
  <si>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</si>
  <si>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</si>
  <si>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</si>
  <si>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</si>
  <si>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</si>
  <si>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</si>
  <si>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</si>
  <si>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</si>
  <si>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</si>
  <si>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</si>
  <si>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</si>
  <si>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</si>
  <si>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</si>
  <si>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</si>
  <si>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</si>
  <si>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</si>
  <si>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</si>
  <si>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</si>
  <si>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</si>
  <si>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</si>
  <si>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</si>
  <si>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</si>
  <si>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</si>
  <si>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</si>
  <si>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</si>
  <si>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</si>
  <si>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</si>
  <si>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</si>
  <si>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</si>
  <si>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</si>
  <si>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</si>
  <si>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</si>
  <si>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</si>
  <si>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</si>
  <si>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</si>
  <si>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</si>
  <si>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</si>
  <si>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</si>
  <si>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</si>
  <si>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</si>
  <si>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</si>
  <si>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</si>
  <si>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</si>
  <si>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</si>
  <si>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</si>
  <si>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</si>
  <si>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</si>
  <si>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</si>
  <si>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</si>
  <si>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</si>
  <si>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</si>
  <si>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</si>
  <si>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</si>
  <si>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</si>
  <si>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</si>
  <si>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</si>
  <si>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</si>
  <si>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</si>
  <si>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</si>
  <si>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</si>
  <si>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</si>
  <si>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</si>
  <si>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</si>
  <si>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</si>
  <si>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</si>
  <si>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</si>
  <si>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</si>
  <si>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</si>
  <si>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</si>
  <si>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</si>
  <si>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</si>
  <si>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</si>
  <si>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</si>
  <si>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</si>
  <si>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</si>
  <si>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</si>
  <si>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</si>
  <si>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</si>
  <si>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</si>
  <si>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</si>
  <si>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</si>
  <si>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</si>
  <si>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</si>
  <si>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</si>
  <si>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</si>
  <si>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</si>
  <si>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</si>
  <si>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</si>
  <si>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</si>
  <si>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</si>
  <si>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</si>
  <si>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</si>
  <si>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</si>
  <si>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</si>
  <si>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</si>
  <si>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</si>
  <si>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</si>
  <si>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</si>
  <si>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</si>
  <si>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</si>
  <si>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</si>
  <si>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</si>
  <si>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</si>
  <si>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</si>
  <si>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</si>
  <si>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</si>
  <si>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</si>
  <si>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</si>
  <si>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</si>
  <si>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</si>
  <si>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</si>
  <si>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</si>
  <si>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</si>
  <si>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</si>
  <si>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</si>
  <si>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</si>
  <si>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</si>
  <si>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</si>
  <si>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</si>
  <si>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</si>
  <si>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</si>
  <si>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</si>
  <si>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</si>
  <si>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</si>
  <si>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</si>
  <si>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</si>
  <si>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</si>
  <si>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</si>
  <si>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</si>
  <si>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</si>
  <si>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</si>
  <si>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</si>
  <si>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</si>
  <si>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</si>
  <si>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</si>
  <si>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</si>
  <si>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</si>
  <si>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</si>
  <si>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</si>
  <si>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</si>
  <si>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</si>
  <si>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</si>
  <si>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</si>
  <si>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</si>
  <si>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</si>
  <si>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</si>
  <si>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</si>
  <si>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</si>
  <si>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</si>
  <si>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</si>
  <si>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</si>
  <si>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</si>
  <si>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</si>
  <si>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</si>
  <si>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</si>
  <si>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</si>
  <si>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</si>
  <si>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</si>
  <si>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</si>
  <si>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</si>
  <si>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</si>
  <si>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</si>
  <si>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</si>
  <si>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</si>
  <si>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</si>
  <si>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</si>
  <si>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</si>
  <si>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</si>
  <si>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</si>
  <si>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</si>
  <si>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</si>
  <si>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</si>
  <si>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</si>
  <si>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</si>
  <si>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</si>
  <si>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</si>
  <si>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</si>
  <si>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</si>
  <si>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</si>
  <si>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</si>
  <si>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</si>
  <si>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</si>
  <si>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</si>
  <si>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</si>
  <si>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</si>
  <si>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</si>
  <si>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</si>
  <si>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</si>
  <si>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</si>
  <si>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</si>
  <si>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</si>
  <si>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</si>
  <si>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</si>
  <si>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</si>
  <si>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</si>
  <si>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</si>
  <si>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</si>
  <si>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</si>
  <si>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</si>
  <si>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</si>
  <si>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</si>
  <si>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</si>
  <si>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</si>
  <si>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</si>
  <si>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</si>
  <si>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</si>
  <si>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</si>
  <si>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</si>
  <si>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</si>
  <si>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</si>
  <si>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</si>
  <si>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</si>
  <si>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</si>
  <si>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</si>
  <si>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</si>
  <si>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</si>
  <si>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</si>
  <si>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</si>
  <si>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</si>
  <si>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</si>
  <si>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</si>
  <si>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</si>
  <si>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</si>
  <si>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</si>
  <si>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</si>
  <si>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</si>
  <si>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</si>
  <si>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</si>
  <si>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</si>
  <si>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</si>
  <si>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</si>
  <si>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</si>
  <si>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</si>
  <si>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</si>
  <si>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</si>
  <si>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</si>
  <si>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</si>
  <si>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</si>
  <si>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</si>
  <si>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</si>
  <si>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</si>
  <si>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</si>
  <si>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</si>
  <si>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</si>
  <si>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</si>
  <si>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</si>
  <si>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</si>
  <si>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</si>
  <si>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</si>
  <si>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</si>
  <si>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</si>
  <si>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</si>
  <si>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</si>
  <si>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</si>
  <si>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</si>
  <si>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</si>
  <si>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</si>
  <si>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</si>
  <si>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</si>
  <si>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</si>
  <si>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</si>
  <si>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</si>
  <si>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</si>
  <si>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</si>
  <si>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</si>
  <si>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</si>
  <si>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</si>
  <si>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</si>
  <si>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</si>
  <si>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</si>
  <si>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</si>
  <si>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</si>
  <si>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</si>
  <si>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</si>
  <si>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</si>
  <si>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</si>
  <si>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</si>
  <si>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</si>
  <si>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</si>
  <si>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</si>
  <si>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</si>
  <si>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</si>
  <si>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</si>
  <si>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</si>
  <si>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</si>
  <si>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</si>
  <si>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</si>
  <si>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</si>
  <si>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</si>
  <si>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</si>
  <si>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</si>
  <si>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</si>
  <si>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</si>
  <si>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</si>
  <si>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</si>
  <si>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</si>
  <si>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</si>
  <si>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</si>
  <si>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</si>
  <si>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</si>
  <si>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</si>
  <si>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</si>
  <si>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</si>
  <si>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</si>
  <si>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</si>
  <si>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</si>
  <si>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</si>
  <si>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</si>
  <si>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</si>
  <si>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</si>
  <si>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</si>
  <si>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</si>
  <si>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</si>
  <si>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</si>
  <si>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</si>
  <si>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</si>
  <si>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</si>
  <si>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</si>
  <si>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</si>
  <si>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</si>
  <si>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</si>
  <si>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</si>
  <si>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</si>
  <si>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</si>
  <si>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</si>
  <si>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</si>
  <si>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</si>
  <si>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</si>
  <si>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</si>
  <si>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</si>
  <si>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</si>
  <si>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</si>
  <si>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</si>
  <si>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</si>
  <si>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</si>
  <si>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</si>
  <si>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</si>
  <si>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</si>
  <si>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</si>
  <si>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</si>
  <si>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</si>
  <si>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</si>
  <si>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</si>
  <si>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</si>
  <si>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</si>
  <si>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</si>
  <si>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</si>
  <si>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</si>
  <si>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</si>
  <si>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</si>
  <si>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</si>
  <si>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</si>
  <si>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</si>
  <si>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</si>
  <si>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</si>
  <si>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</si>
  <si>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</si>
  <si>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</si>
  <si>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</si>
  <si>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</si>
  <si>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</si>
  <si>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</si>
  <si>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</si>
  <si>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</si>
  <si>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</si>
  <si>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</si>
  <si>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</si>
  <si>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</si>
  <si>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</si>
  <si>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</si>
  <si>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</si>
  <si>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</si>
  <si>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</si>
  <si>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</si>
  <si>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</si>
  <si>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</si>
  <si>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</si>
  <si>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</si>
  <si>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</si>
  <si>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</si>
  <si>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</si>
  <si>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</si>
  <si>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</si>
  <si>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</si>
  <si>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</si>
  <si>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</si>
  <si>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</si>
  <si>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</si>
  <si>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</si>
  <si>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</si>
  <si>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</si>
  <si>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</si>
  <si>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</si>
  <si>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</si>
  <si>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</si>
  <si>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</si>
  <si>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</si>
  <si>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</si>
  <si>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</si>
  <si>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</si>
  <si>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</si>
  <si>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</si>
  <si>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</si>
  <si>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</si>
  <si>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</si>
  <si>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</si>
  <si>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</si>
  <si>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</si>
  <si>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</si>
  <si>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</si>
  <si>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</si>
  <si>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</si>
  <si>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</si>
  <si>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</si>
  <si>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</si>
  <si>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</si>
  <si>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</si>
  <si>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</si>
  <si>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</si>
  <si>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</si>
  <si>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</si>
  <si>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</si>
  <si>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</si>
  <si>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</si>
  <si>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</si>
  <si>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</si>
  <si>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</si>
  <si>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</si>
  <si>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</si>
  <si>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</si>
  <si>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</si>
  <si>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</si>
  <si>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</si>
  <si>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</si>
  <si>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</si>
  <si>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</si>
  <si>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</si>
  <si>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</si>
  <si>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</si>
  <si>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</si>
  <si>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</si>
  <si>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</si>
  <si>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</si>
  <si>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</si>
  <si>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</si>
  <si>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</si>
  <si>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</si>
  <si>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</si>
  <si>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</si>
  <si>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</si>
  <si>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</si>
  <si>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</si>
  <si>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</si>
  <si>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</si>
  <si>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</si>
  <si>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</si>
  <si>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</si>
  <si>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</si>
  <si>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</si>
  <si>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</si>
  <si>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</si>
  <si>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</si>
  <si>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</si>
  <si>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</si>
  <si>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</si>
  <si>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</si>
  <si>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</si>
  <si>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</si>
  <si>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</si>
  <si>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</si>
  <si>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</si>
  <si>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</si>
  <si>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</si>
  <si>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</si>
  <si>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</si>
  <si>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</si>
  <si>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</si>
  <si>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</si>
  <si>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</si>
  <si>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</si>
  <si>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</si>
  <si>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</si>
  <si>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</si>
  <si>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</si>
  <si>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</si>
  <si>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</si>
  <si>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</si>
  <si>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</si>
  <si>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</si>
  <si>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</si>
  <si>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</si>
  <si>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</si>
  <si>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</si>
  <si>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</si>
  <si>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</si>
  <si>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</si>
  <si>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</si>
  <si>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</si>
  <si>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</si>
  <si>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</si>
  <si>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</si>
  <si>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</si>
  <si>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</si>
  <si>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</si>
  <si>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</si>
  <si>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</si>
  <si>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</si>
  <si>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</si>
  <si>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</si>
  <si>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</si>
  <si>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</si>
  <si>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</si>
  <si>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</si>
  <si>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</si>
  <si>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</si>
  <si>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</si>
  <si>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</si>
  <si>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</si>
  <si>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</si>
  <si>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</si>
  <si>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</si>
  <si>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</si>
  <si>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</si>
  <si>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</si>
  <si>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</si>
  <si>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</si>
  <si>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</si>
  <si>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</si>
  <si>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</si>
  <si>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</si>
  <si>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</si>
  <si>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</si>
  <si>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</si>
  <si>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</si>
  <si>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</si>
  <si>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</si>
  <si>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</si>
  <si>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</si>
  <si>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</si>
  <si>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</si>
  <si>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</si>
  <si>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</si>
  <si>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</si>
  <si>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</si>
  <si>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</si>
  <si>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</si>
  <si>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</si>
  <si>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</si>
  <si>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</si>
  <si>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</si>
  <si>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</si>
  <si>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</si>
  <si>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</si>
  <si>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</si>
  <si>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</si>
  <si>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</si>
  <si>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</si>
  <si>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</si>
  <si>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</si>
  <si>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</si>
  <si>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</si>
  <si>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</si>
  <si>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</si>
  <si>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</si>
  <si>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</si>
  <si>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</si>
  <si>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</si>
  <si>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</si>
  <si>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</si>
  <si>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</si>
  <si>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</si>
  <si>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</si>
  <si>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</si>
  <si>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</si>
  <si>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</si>
  <si>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</si>
  <si>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</si>
  <si>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</si>
  <si>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</si>
  <si>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</si>
  <si>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</si>
  <si>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</si>
  <si>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</si>
  <si>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</si>
  <si>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</si>
  <si>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</si>
  <si>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</si>
  <si>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</si>
  <si>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</si>
  <si>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</si>
  <si>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</si>
  <si>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</si>
  <si>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</si>
  <si>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</si>
  <si>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</si>
  <si>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</si>
  <si>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</si>
  <si>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</si>
  <si>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</si>
  <si>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</si>
  <si>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</si>
  <si>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</si>
  <si>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</si>
  <si>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</si>
  <si>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</si>
  <si>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</si>
  <si>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</si>
  <si>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</si>
  <si>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</si>
  <si>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</si>
  <si>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</si>
  <si>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</si>
  <si>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</si>
  <si>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</si>
  <si>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</si>
  <si>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</si>
  <si>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</si>
  <si>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</si>
  <si>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</si>
  <si>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</si>
  <si>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</si>
  <si>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</si>
  <si>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</si>
  <si>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</si>
  <si>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</si>
  <si>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</si>
  <si>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</si>
  <si>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</si>
  <si>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</si>
  <si>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</si>
  <si>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</si>
  <si>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</si>
  <si>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</si>
  <si>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</si>
  <si>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</si>
  <si>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</si>
  <si>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</si>
  <si>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</si>
  <si>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</si>
  <si>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</si>
  <si>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</si>
  <si>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</si>
  <si>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</si>
  <si>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</si>
  <si>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</si>
  <si>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</si>
  <si>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</si>
  <si>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</si>
  <si>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</si>
  <si>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</si>
  <si>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</si>
  <si>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</si>
  <si>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</si>
  <si>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</si>
  <si>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</si>
  <si>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</si>
  <si>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</si>
  <si>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</si>
  <si>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</si>
  <si>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</si>
  <si>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</si>
  <si>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</si>
  <si>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</si>
  <si>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</si>
  <si>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</si>
  <si>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</si>
  <si>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</si>
  <si>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</si>
  <si>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</si>
  <si>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</si>
  <si>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</si>
  <si>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</si>
  <si>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</si>
  <si>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</si>
  <si>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</si>
  <si>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</si>
  <si>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</si>
  <si>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</si>
  <si>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</si>
  <si>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</si>
  <si>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</si>
  <si>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</si>
  <si>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</si>
  <si>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</si>
  <si>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</si>
  <si>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</si>
  <si>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</si>
  <si>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</si>
  <si>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</si>
  <si>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</si>
  <si>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</si>
  <si>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</si>
  <si>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</si>
  <si>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</si>
  <si>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</si>
  <si>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</si>
  <si>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</si>
  <si>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</si>
  <si>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</si>
  <si>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</si>
  <si>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</si>
  <si>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</si>
  <si>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</si>
  <si>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</si>
  <si>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</si>
  <si>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</si>
  <si>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</si>
  <si>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</si>
  <si>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</si>
  <si>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</si>
  <si>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</si>
  <si>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</si>
  <si>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</si>
  <si>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</si>
  <si>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</si>
  <si>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</si>
  <si>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</si>
  <si>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</si>
  <si>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</si>
  <si>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</si>
  <si>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</si>
  <si>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</si>
  <si>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</si>
  <si>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</si>
  <si>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</si>
  <si>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</si>
  <si>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</si>
  <si>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</si>
  <si>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</si>
  <si>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</si>
  <si>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</si>
  <si>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</si>
  <si>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</si>
  <si>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</si>
  <si>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</si>
  <si>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</si>
  <si>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</si>
  <si>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</si>
  <si>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</si>
  <si>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</si>
  <si>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</si>
  <si>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</si>
  <si>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</si>
  <si>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</si>
  <si>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</si>
  <si>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</si>
  <si>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</si>
  <si>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</si>
  <si>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</si>
  <si>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</si>
  <si>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</si>
  <si>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</si>
  <si>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</si>
  <si>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</si>
  <si>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</si>
  <si>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</si>
  <si>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</si>
  <si>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</si>
  <si>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</si>
  <si>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</si>
  <si>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</si>
  <si>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</si>
  <si>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</si>
  <si>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</si>
  <si>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</si>
  <si>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</si>
  <si>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</si>
  <si>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</si>
  <si>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</si>
  <si>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</si>
  <si>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</si>
  <si>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</si>
  <si>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</si>
  <si>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</si>
  <si>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</si>
  <si>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</si>
  <si>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</si>
  <si>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</si>
  <si>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</si>
  <si>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</si>
  <si>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</si>
  <si>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</si>
  <si>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</si>
  <si>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</si>
  <si>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</si>
  <si>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</si>
  <si>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</si>
  <si>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</si>
  <si>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</si>
  <si>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</si>
  <si>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</si>
  <si>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</si>
  <si>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</si>
  <si>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</si>
  <si>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</si>
  <si>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</si>
  <si>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</si>
  <si>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</si>
  <si>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</si>
  <si>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</si>
  <si>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</si>
  <si>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</si>
  <si>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</si>
  <si>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</si>
  <si>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</si>
  <si>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</si>
  <si>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</si>
  <si>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</si>
  <si>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</si>
  <si>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</si>
  <si>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</si>
  <si>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</si>
  <si>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</si>
  <si>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</si>
  <si>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</si>
  <si>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</si>
  <si>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</si>
  <si>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</si>
  <si>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</si>
  <si>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</si>
  <si>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</si>
  <si>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</si>
  <si>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</si>
  <si>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</si>
  <si>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</si>
  <si>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</si>
  <si>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</si>
  <si>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</si>
  <si>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</si>
  <si>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</si>
  <si>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</si>
  <si>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</si>
  <si>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</si>
  <si>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</si>
  <si>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</si>
  <si>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</si>
  <si>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</si>
  <si>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</si>
  <si>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</si>
  <si>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</si>
  <si>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</si>
  <si>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</si>
  <si>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</si>
  <si>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</si>
  <si>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</si>
  <si>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</si>
  <si>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</si>
  <si>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</si>
  <si>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</si>
  <si>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</si>
  <si>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</si>
  <si>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</si>
  <si>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</si>
  <si>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</si>
  <si>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</si>
  <si>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</si>
  <si>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</si>
  <si>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</si>
  <si>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</si>
  <si>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</si>
  <si>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</si>
  <si>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</si>
  <si>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</si>
  <si>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</si>
  <si>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</si>
  <si>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</si>
  <si>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</si>
  <si>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</si>
  <si>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</si>
  <si>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</si>
  <si>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</si>
  <si>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</si>
  <si>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</si>
  <si>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</si>
  <si>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</si>
  <si>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</si>
  <si>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</si>
  <si>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</si>
  <si>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</si>
  <si>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</si>
  <si>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</si>
  <si>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</si>
  <si>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</si>
  <si>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</si>
  <si>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</si>
  <si>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</si>
  <si>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</si>
  <si>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</si>
  <si>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</si>
  <si>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</si>
  <si>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</si>
  <si>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</si>
  <si>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</si>
  <si>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</si>
  <si>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</si>
  <si>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</si>
  <si>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</si>
  <si>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</si>
  <si>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</si>
  <si>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</si>
  <si>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</si>
  <si>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</si>
  <si>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</si>
  <si>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</si>
  <si>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</si>
  <si>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</si>
  <si>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</si>
  <si>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</si>
  <si>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</si>
  <si>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</si>
  <si>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</si>
  <si>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</si>
  <si>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</si>
  <si>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</si>
  <si>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</si>
  <si>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</si>
  <si>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</si>
  <si>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</si>
  <si>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</si>
  <si>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</si>
  <si>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</si>
  <si>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</si>
  <si>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</si>
  <si>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</si>
  <si>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</si>
  <si>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</si>
  <si>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</si>
  <si>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</si>
  <si>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</si>
  <si>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</si>
  <si>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</si>
  <si>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</si>
  <si>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</si>
  <si>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</si>
  <si>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</si>
  <si>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</si>
  <si>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</si>
  <si>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</si>
  <si>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</si>
  <si>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</si>
  <si>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</si>
  <si>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</si>
  <si>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</si>
  <si>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</si>
  <si>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</si>
  <si>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</si>
  <si>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</si>
  <si>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</si>
  <si>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</si>
  <si>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</si>
  <si>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</si>
  <si>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</si>
  <si>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</si>
  <si>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</si>
  <si>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</si>
  <si>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</si>
  <si>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</si>
  <si>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</si>
  <si>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</si>
  <si>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</si>
  <si>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</si>
  <si>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</si>
  <si>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</si>
  <si>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</si>
  <si>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</si>
  <si>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</si>
  <si>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</si>
  <si>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</si>
  <si>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</si>
  <si>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</si>
  <si>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</si>
  <si>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</si>
  <si>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</si>
  <si>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</si>
  <si>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</si>
  <si>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</si>
  <si>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</si>
  <si>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</si>
  <si>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</si>
  <si>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</si>
  <si>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</si>
  <si>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</si>
  <si>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</si>
  <si>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</si>
  <si>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</si>
  <si>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</si>
  <si>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</si>
  <si>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</si>
  <si>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</si>
  <si>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</si>
  <si>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</si>
  <si>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</si>
  <si>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</si>
  <si>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</si>
  <si>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</si>
  <si>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</si>
  <si>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</si>
  <si>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</si>
  <si>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</si>
  <si>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</si>
  <si>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</si>
  <si>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</si>
  <si>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</si>
  <si>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</si>
  <si>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</si>
  <si>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</si>
  <si>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</si>
  <si>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</si>
  <si>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</si>
  <si>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</si>
  <si>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</si>
  <si>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</si>
  <si>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</si>
  <si>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</si>
  <si>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</si>
  <si>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</si>
  <si>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</si>
  <si>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</si>
  <si>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</si>
  <si>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</si>
  <si>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</si>
  <si>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</si>
  <si>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</si>
  <si>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</si>
  <si>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</si>
  <si>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</si>
  <si>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</si>
  <si>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</si>
  <si>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</si>
  <si>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</si>
  <si>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</si>
  <si>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</si>
  <si>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</si>
  <si>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</si>
  <si>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</si>
  <si>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</si>
  <si>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</si>
  <si>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</si>
  <si>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</si>
  <si>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</si>
  <si>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</si>
  <si>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</si>
  <si>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</si>
  <si>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</si>
  <si>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</si>
  <si>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</si>
  <si>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</si>
  <si>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</si>
  <si>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</si>
  <si>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</si>
  <si>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</si>
  <si>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</si>
  <si>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</si>
  <si>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</si>
  <si>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</si>
  <si>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</si>
  <si>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</si>
  <si>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</si>
  <si>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</si>
  <si>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</si>
  <si>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</si>
  <si>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</si>
  <si>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</si>
  <si>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</si>
  <si>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</si>
  <si>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</si>
  <si>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</si>
  <si>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</si>
  <si>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</si>
  <si>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</si>
  <si>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</si>
  <si>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</si>
  <si>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</si>
  <si>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</si>
  <si>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</si>
  <si>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</si>
  <si>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</si>
  <si>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</si>
  <si>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</si>
  <si>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</si>
  <si>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</si>
  <si>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</si>
  <si>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</si>
  <si>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</si>
  <si>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</si>
  <si>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</si>
  <si>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</si>
  <si>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</si>
  <si>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</si>
  <si>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</si>
  <si>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</si>
  <si>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</si>
  <si>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</si>
  <si>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</si>
  <si>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</si>
  <si>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</si>
  <si>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</si>
  <si>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</si>
  <si>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</si>
  <si>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</si>
  <si>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</si>
  <si>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</si>
  <si>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</si>
  <si>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</si>
  <si>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</si>
  <si>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</si>
  <si>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</si>
  <si>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</si>
  <si>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</si>
  <si>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</si>
  <si>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</si>
  <si>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</si>
  <si>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</si>
  <si>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</si>
  <si>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</si>
  <si>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</si>
  <si>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</si>
  <si>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</si>
  <si>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</si>
  <si>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</si>
  <si>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</si>
  <si>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</si>
  <si>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</si>
  <si>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</si>
  <si>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</si>
  <si>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</si>
  <si>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</si>
  <si>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</si>
  <si>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</si>
  <si>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</si>
  <si>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</si>
  <si>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</si>
  <si>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</si>
  <si>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</si>
  <si>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</si>
  <si>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</si>
  <si>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</si>
  <si>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</si>
  <si>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</si>
  <si>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</si>
  <si>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</si>
  <si>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</si>
  <si>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</si>
  <si>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</si>
  <si>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</si>
  <si>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</si>
  <si>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</si>
  <si>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</si>
  <si>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</si>
  <si>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</si>
  <si>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</si>
  <si>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</si>
  <si>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</si>
  <si>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</si>
  <si>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</si>
  <si>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</si>
  <si>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</si>
  <si>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</si>
  <si>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</si>
  <si>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</si>
  <si>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</si>
  <si>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</si>
  <si>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</si>
  <si>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</si>
  <si>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</si>
  <si>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</si>
  <si>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</si>
  <si>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</si>
  <si>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</si>
  <si>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</si>
  <si>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</si>
  <si>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</si>
  <si>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</si>
  <si>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</si>
  <si>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</si>
  <si>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</si>
  <si>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</si>
  <si>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</si>
  <si>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</si>
  <si>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</si>
  <si>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</si>
  <si>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</si>
  <si>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</si>
  <si>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</si>
  <si>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</si>
  <si>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</si>
  <si>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</si>
  <si>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</si>
  <si>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</si>
  <si>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</si>
  <si>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</si>
  <si>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</si>
  <si>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</si>
  <si>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</si>
  <si>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</si>
  <si>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</si>
  <si>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</si>
  <si>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</si>
  <si>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</si>
  <si>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</si>
  <si>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</si>
  <si>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</si>
  <si>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</si>
  <si>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</si>
  <si>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</si>
  <si>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</si>
  <si>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</si>
  <si>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</si>
  <si>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</si>
  <si>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</si>
  <si>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</si>
  <si>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</si>
  <si>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</si>
  <si>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</si>
  <si>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</si>
  <si>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</si>
  <si>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</si>
  <si>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</si>
  <si>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</si>
  <si>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</si>
  <si>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</si>
  <si>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</si>
  <si>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</si>
  <si>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</si>
  <si>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</si>
  <si>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</si>
  <si>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</si>
  <si>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</si>
  <si>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</si>
  <si>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</si>
  <si>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</si>
  <si>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</si>
  <si>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</si>
  <si>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</si>
  <si>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</si>
  <si>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</si>
  <si>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</si>
  <si>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</si>
  <si>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</si>
  <si>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</si>
  <si>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</si>
  <si>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</si>
  <si>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</si>
  <si>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</si>
  <si>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</si>
  <si>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</si>
  <si>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</si>
  <si>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</si>
  <si>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</si>
  <si>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</si>
  <si>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</si>
  <si>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</si>
  <si>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</si>
  <si>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</si>
  <si>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</si>
  <si>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</si>
  <si>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</si>
  <si>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</si>
  <si>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</si>
  <si>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</si>
  <si>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</si>
  <si>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</si>
  <si>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</si>
  <si>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</si>
  <si>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</si>
  <si>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</si>
  <si>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</si>
  <si>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</si>
  <si>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</si>
  <si>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</si>
  <si>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</si>
  <si>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</si>
  <si>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</si>
  <si>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</si>
  <si>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</si>
  <si>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</si>
  <si>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</si>
  <si>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</si>
  <si>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</si>
  <si>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</si>
  <si>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</si>
  <si>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</si>
  <si>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</si>
  <si>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</si>
  <si>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</si>
  <si>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</si>
  <si>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</si>
  <si>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</si>
  <si>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</si>
  <si>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</si>
  <si>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</si>
  <si>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</si>
  <si>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</si>
  <si>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</si>
  <si>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</si>
  <si>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</si>
  <si>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</si>
  <si>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</si>
  <si>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</si>
  <si>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</si>
  <si>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</si>
  <si>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</si>
  <si>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</si>
  <si>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</si>
  <si>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</si>
  <si>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</si>
  <si>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</si>
  <si>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</si>
  <si>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</si>
  <si>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</si>
  <si>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</si>
  <si>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</si>
  <si>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</si>
  <si>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</si>
  <si>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</si>
  <si>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</si>
  <si>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</si>
  <si>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</si>
  <si>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</si>
  <si>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</si>
  <si>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</si>
  <si>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</si>
  <si>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</si>
  <si>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</si>
  <si>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</si>
  <si>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</si>
  <si>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</si>
  <si>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</si>
  <si>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</si>
  <si>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</si>
  <si>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</si>
  <si>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</si>
  <si>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</si>
  <si>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</si>
  <si>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</si>
  <si>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</si>
  <si>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</si>
  <si>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</si>
  <si>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</si>
  <si>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</si>
  <si>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</si>
  <si>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</si>
  <si>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</si>
  <si>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</si>
  <si>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</si>
  <si>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</si>
  <si>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</si>
  <si>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</si>
  <si>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</si>
  <si>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</si>
  <si>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</si>
  <si>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</si>
  <si>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</si>
  <si>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</si>
  <si>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</si>
  <si>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</si>
  <si>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</si>
  <si>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</si>
  <si>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</si>
  <si>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</si>
  <si>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</si>
  <si>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</si>
  <si>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</si>
  <si>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</si>
  <si>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</si>
  <si>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</si>
  <si>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</si>
  <si>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</si>
  <si>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</si>
  <si>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</si>
  <si>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</si>
  <si>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</si>
  <si>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</si>
  <si>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</si>
  <si>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</si>
  <si>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</si>
  <si>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</si>
  <si>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</si>
  <si>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</si>
  <si>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</si>
  <si>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</si>
  <si>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</si>
  <si>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</si>
  <si>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</si>
  <si>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</si>
  <si>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</si>
  <si>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</si>
  <si>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</si>
  <si>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</si>
  <si>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</si>
  <si>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</si>
  <si>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</si>
  <si>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</si>
  <si>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</si>
  <si>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</si>
  <si>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</si>
  <si>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</si>
  <si>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</si>
  <si>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</si>
  <si>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</si>
  <si>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</si>
  <si>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</si>
  <si>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</si>
  <si>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</si>
  <si>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</si>
  <si>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</si>
  <si>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</si>
  <si>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</si>
  <si>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</si>
  <si>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</si>
  <si>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</si>
  <si>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</si>
  <si>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</si>
  <si>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</si>
  <si>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</si>
  <si>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</si>
  <si>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</si>
  <si>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</si>
  <si>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</si>
  <si>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</si>
  <si>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</si>
  <si>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</si>
  <si>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</si>
  <si>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</si>
  <si>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</si>
  <si>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</si>
  <si>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</si>
  <si>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</si>
  <si>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</si>
  <si>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</si>
  <si>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</si>
  <si>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</si>
  <si>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</si>
  <si>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</si>
  <si>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</si>
  <si>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</si>
  <si>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</si>
  <si>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</si>
  <si>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</si>
  <si>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</si>
  <si>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</si>
  <si>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</si>
  <si>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</si>
  <si>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</si>
  <si>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</si>
  <si>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</si>
  <si>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</si>
  <si>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</si>
  <si>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</si>
  <si>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</si>
  <si>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</si>
  <si>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</si>
  <si>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</si>
  <si>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</si>
  <si>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</si>
  <si>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</si>
  <si>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</si>
  <si>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</si>
  <si>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</si>
  <si>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</si>
  <si>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</si>
  <si>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</si>
  <si>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</si>
  <si>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</si>
  <si>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</si>
  <si>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</si>
  <si>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</si>
  <si>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</si>
  <si>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</si>
  <si>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</si>
  <si>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</si>
  <si>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</si>
  <si>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</si>
  <si>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</si>
  <si>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</si>
  <si>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</si>
  <si>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</si>
  <si>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</si>
  <si>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</si>
  <si>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</si>
  <si>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</si>
  <si>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</si>
  <si>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</si>
  <si>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</si>
  <si>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</si>
  <si>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</si>
  <si>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</si>
  <si>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</si>
  <si>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</si>
  <si>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</si>
  <si>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</si>
  <si>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</si>
  <si>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</si>
  <si>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</si>
  <si>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</si>
  <si>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</si>
  <si>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</si>
  <si>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</si>
  <si>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</si>
  <si>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</si>
  <si>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</si>
  <si>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</si>
  <si>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</si>
  <si>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</si>
  <si>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</si>
  <si>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</si>
  <si>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</si>
  <si>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</si>
  <si>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</si>
  <si>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</si>
  <si>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</si>
  <si>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</si>
  <si>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</si>
  <si>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</si>
  <si>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</si>
  <si>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</si>
  <si>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</si>
  <si>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</si>
  <si>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</si>
  <si>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</si>
  <si>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</si>
  <si>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</si>
  <si>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</si>
  <si>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</si>
  <si>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</si>
  <si>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</si>
  <si>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</si>
  <si>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</si>
  <si>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</si>
  <si>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</si>
  <si>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</si>
  <si>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</si>
  <si>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</si>
  <si>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</si>
  <si>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</si>
  <si>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</si>
  <si>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</si>
  <si>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</si>
  <si>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</si>
  <si>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</si>
  <si>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</si>
  <si>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</si>
  <si>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</si>
  <si>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</si>
  <si>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</si>
  <si>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</si>
  <si>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</si>
  <si>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</si>
  <si>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</si>
  <si>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</si>
  <si>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</si>
  <si>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</si>
  <si>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</si>
  <si>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</si>
  <si>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</si>
  <si>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</si>
  <si>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</si>
  <si>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</si>
  <si>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</si>
  <si>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</si>
  <si>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</si>
  <si>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</si>
  <si>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</si>
  <si>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</si>
  <si>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</si>
  <si>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</si>
  <si>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</si>
  <si>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</si>
  <si>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</si>
  <si>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</si>
  <si>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</si>
  <si>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</si>
  <si>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</si>
  <si>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</si>
  <si>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</si>
  <si>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</si>
  <si>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</si>
  <si>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</si>
  <si>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</si>
  <si>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</si>
  <si>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</si>
  <si>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</si>
  <si>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</si>
  <si>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</si>
  <si>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</si>
  <si>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</si>
  <si>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</si>
  <si>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</si>
  <si>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</si>
  <si>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</si>
  <si>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</si>
  <si>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</si>
  <si>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</si>
  <si>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</si>
  <si>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</si>
  <si>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</si>
  <si>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</si>
  <si>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</si>
  <si>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</si>
  <si>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</si>
  <si>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</si>
  <si>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</si>
  <si>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</si>
  <si>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</si>
  <si>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</si>
  <si>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</si>
  <si>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</si>
  <si>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</si>
  <si>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</si>
  <si>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</si>
  <si>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</si>
  <si>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</si>
  <si>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</si>
  <si>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</si>
  <si>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</si>
  <si>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</si>
  <si>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</si>
  <si>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</si>
  <si>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</si>
  <si>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</si>
  <si>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</si>
  <si>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</si>
  <si>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</si>
  <si>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</si>
  <si>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</si>
  <si>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</si>
  <si>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</si>
  <si>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</si>
  <si>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</si>
  <si>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</si>
  <si>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</si>
  <si>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</si>
  <si>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</si>
  <si>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</si>
  <si>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</si>
  <si>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</si>
  <si>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</si>
  <si>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</si>
  <si>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</si>
  <si>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</si>
  <si>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</si>
  <si>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</si>
  <si>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</si>
  <si>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</si>
  <si>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</si>
  <si>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</si>
  <si>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</si>
  <si>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</si>
  <si>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</si>
  <si>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</si>
  <si>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</si>
  <si>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</si>
  <si>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</si>
  <si>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</si>
  <si>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</si>
  <si>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</si>
  <si>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</si>
  <si>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</si>
  <si>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</si>
  <si>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</si>
  <si>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</si>
  <si>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</si>
  <si>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</si>
  <si>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</si>
  <si>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</si>
  <si>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</si>
  <si>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</si>
  <si>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</si>
  <si>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</si>
  <si>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</si>
  <si>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</si>
  <si>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</si>
  <si>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</si>
  <si>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</si>
  <si>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</si>
  <si>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</si>
  <si>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</si>
  <si>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</si>
  <si>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</si>
  <si>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</si>
  <si>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</si>
  <si>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</si>
  <si>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</si>
  <si>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</si>
  <si>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</si>
  <si>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</si>
  <si>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</si>
  <si>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</si>
  <si>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</si>
  <si>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</si>
  <si>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</si>
  <si>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</si>
  <si>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</si>
  <si>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</si>
  <si>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</si>
  <si>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</si>
  <si>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</si>
  <si>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</si>
  <si>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</si>
  <si>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</si>
  <si>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</si>
  <si>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</si>
  <si>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</si>
  <si>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</si>
  <si>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</si>
  <si>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</si>
  <si>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</si>
  <si>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</si>
  <si>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</si>
  <si>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</si>
  <si>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</si>
  <si>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</si>
  <si>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</si>
  <si>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</si>
  <si>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</si>
  <si>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</si>
  <si>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</si>
  <si>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</si>
  <si>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</si>
  <si>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</si>
  <si>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</si>
  <si>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</si>
  <si>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</si>
  <si>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</si>
  <si>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</si>
  <si>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</si>
  <si>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</si>
  <si>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</si>
  <si>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</si>
  <si>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</si>
  <si>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</si>
  <si>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</si>
  <si>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</si>
  <si>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</si>
  <si>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</si>
  <si>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</si>
  <si>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</si>
  <si>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</si>
  <si>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</si>
  <si>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</si>
  <si>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</si>
  <si>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</si>
  <si>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</si>
  <si>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</si>
  <si>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</si>
  <si>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</si>
  <si>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</si>
  <si>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</si>
  <si>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</si>
  <si>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</si>
  <si>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</si>
  <si>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</si>
  <si>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</si>
  <si>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</si>
  <si>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</si>
  <si>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</si>
  <si>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</si>
  <si>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</si>
  <si>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</si>
  <si>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</si>
  <si>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</si>
  <si>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</si>
  <si>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</si>
  <si>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</si>
  <si>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</si>
  <si>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</si>
  <si>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</si>
  <si>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</si>
  <si>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</si>
  <si>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</si>
  <si>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</si>
  <si>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</si>
  <si>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</si>
  <si>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</si>
  <si>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</si>
  <si>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</si>
  <si>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</si>
  <si>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</si>
  <si>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</si>
  <si>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</si>
  <si>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</si>
  <si>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</si>
  <si>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</si>
  <si>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</si>
  <si>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</si>
  <si>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</si>
  <si>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</si>
  <si>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</si>
  <si>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</si>
  <si>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</si>
  <si>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</si>
  <si>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</si>
  <si>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</si>
  <si>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</si>
  <si>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</si>
  <si>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</si>
  <si>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</si>
  <si>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</si>
  <si>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</si>
  <si>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</si>
  <si>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</si>
  <si>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</si>
  <si>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</si>
  <si>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</si>
  <si>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</si>
  <si>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</si>
  <si>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</si>
  <si>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</si>
  <si>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</si>
  <si>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</si>
  <si>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</si>
  <si>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</si>
  <si>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</si>
  <si>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</si>
  <si>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</si>
  <si>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</si>
  <si>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</si>
  <si>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</si>
  <si>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</si>
  <si>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</si>
  <si>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</si>
  <si>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</si>
  <si>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</si>
  <si>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</si>
  <si>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</si>
  <si>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</si>
  <si>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</si>
  <si>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</si>
  <si>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</si>
  <si>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</si>
  <si>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</si>
  <si>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</si>
  <si>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</si>
  <si>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</si>
  <si>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</si>
  <si>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</si>
  <si>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</si>
  <si>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</si>
  <si>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</si>
  <si>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</si>
  <si>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</si>
  <si>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</si>
  <si>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</si>
  <si>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</si>
  <si>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</si>
  <si>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</si>
  <si>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</si>
  <si>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</si>
  <si>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</si>
  <si>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</si>
  <si>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</si>
  <si>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</si>
  <si>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</si>
  <si>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</si>
  <si>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</si>
  <si>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</si>
  <si>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</si>
  <si>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</si>
  <si>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</si>
  <si>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</si>
  <si>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</si>
  <si>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</si>
  <si>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</si>
  <si>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</si>
  <si>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</si>
  <si>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</si>
  <si>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</si>
  <si>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</si>
  <si>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</si>
  <si>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</si>
  <si>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</si>
  <si>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</si>
  <si>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</si>
  <si>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</si>
  <si>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</si>
  <si>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</si>
  <si>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</si>
  <si>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</si>
  <si>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</si>
  <si>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</si>
  <si>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</si>
  <si>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</si>
  <si>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</si>
  <si>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</si>
  <si>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</si>
  <si>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</si>
  <si>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</si>
  <si>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</si>
  <si>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</si>
  <si>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</si>
  <si>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</si>
  <si>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</si>
  <si>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</si>
  <si>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</si>
  <si>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</si>
  <si>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</si>
  <si>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</si>
  <si>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</si>
  <si>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</si>
  <si>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</si>
  <si>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</si>
  <si>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</si>
  <si>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</si>
  <si>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</si>
  <si>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</si>
  <si>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</si>
  <si>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</si>
  <si>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</si>
  <si>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</si>
  <si>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</si>
  <si>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</si>
  <si>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</si>
  <si>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</si>
  <si>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</si>
  <si>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</si>
  <si>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</si>
  <si>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</si>
  <si>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</si>
  <si>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</si>
  <si>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</si>
  <si>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</si>
  <si>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</si>
  <si>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</si>
  <si>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</si>
  <si>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</si>
  <si>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</si>
  <si>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</si>
  <si>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</si>
  <si>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</si>
  <si>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</si>
  <si>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</si>
  <si>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</si>
  <si>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</si>
  <si>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</si>
  <si>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</si>
  <si>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</si>
  <si>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</si>
  <si>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</si>
  <si>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</si>
  <si>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</si>
  <si>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</si>
  <si>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</si>
  <si>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</si>
  <si>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</si>
  <si>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</si>
  <si>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</si>
  <si>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</si>
  <si>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</si>
  <si>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</si>
  <si>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</si>
  <si>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</si>
  <si>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</si>
  <si>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</si>
  <si>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</si>
  <si>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</si>
  <si>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</si>
  <si>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</si>
  <si>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</si>
  <si>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</si>
  <si>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</si>
  <si>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</si>
  <si>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</si>
  <si>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</si>
  <si>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</si>
  <si>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</si>
  <si>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</si>
  <si>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</si>
  <si>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</si>
  <si>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</si>
  <si>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</si>
  <si>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</si>
  <si>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</si>
  <si>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</si>
  <si>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</si>
  <si>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</si>
  <si>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</si>
  <si>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</si>
  <si>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</si>
  <si>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</si>
  <si>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</si>
  <si>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</si>
  <si>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</si>
  <si>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</si>
  <si>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</si>
  <si>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</si>
  <si>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</si>
  <si>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</si>
  <si>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</si>
  <si>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</si>
  <si>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</si>
  <si>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</si>
  <si>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</si>
  <si>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</si>
  <si>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</si>
  <si>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</si>
  <si>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</si>
  <si>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</si>
  <si>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</si>
  <si>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</si>
  <si>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</si>
  <si>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</si>
  <si>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</si>
  <si>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</si>
  <si>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</si>
  <si>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</si>
  <si>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</si>
  <si>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</si>
  <si>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</si>
  <si>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</si>
  <si>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</si>
  <si>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</si>
  <si>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</si>
  <si>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</si>
  <si>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</si>
  <si>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</si>
  <si>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</si>
  <si>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</si>
  <si>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</si>
  <si>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</si>
  <si>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</si>
  <si>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</si>
  <si>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</si>
  <si>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</si>
  <si>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</si>
  <si>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</si>
  <si>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</si>
  <si>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</si>
  <si>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</si>
  <si>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</si>
  <si>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</si>
  <si>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</si>
  <si>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</si>
  <si>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</si>
  <si>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</si>
  <si>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</si>
  <si>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</si>
  <si>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</si>
  <si>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</si>
  <si>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</si>
  <si>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</si>
  <si>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</si>
  <si>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</si>
  <si>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</si>
  <si>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</si>
  <si>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</si>
  <si>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</si>
  <si>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</si>
  <si>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</si>
  <si>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</si>
  <si>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</si>
  <si>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</si>
  <si>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</si>
  <si>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</si>
  <si>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</si>
  <si>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</si>
  <si>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</si>
  <si>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</si>
  <si>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</si>
  <si>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</si>
  <si>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</si>
  <si>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</si>
  <si>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</si>
  <si>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</si>
  <si>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</si>
  <si>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</si>
  <si>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</si>
  <si>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</si>
  <si>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</si>
  <si>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</si>
  <si>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</si>
  <si>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</si>
  <si>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</si>
  <si>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</si>
  <si>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</si>
  <si>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</si>
  <si>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</si>
  <si>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</si>
  <si>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</si>
  <si>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</si>
  <si>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</si>
  <si>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</si>
  <si>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</si>
  <si>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</si>
  <si>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</si>
  <si>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</si>
  <si>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</si>
  <si>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</si>
  <si>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</si>
  <si>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</si>
  <si>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</si>
  <si>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</si>
  <si>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</si>
  <si>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</si>
  <si>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</si>
  <si>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</si>
  <si>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</si>
  <si>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</si>
  <si>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</si>
  <si>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</si>
  <si>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</si>
  <si>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</si>
  <si>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</si>
  <si>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</si>
  <si>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</si>
  <si>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</si>
  <si>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</si>
  <si>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</si>
  <si>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</si>
  <si>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</si>
  <si>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</si>
  <si>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</si>
  <si>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</si>
  <si>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</si>
  <si>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</si>
  <si>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</si>
  <si>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</si>
  <si>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</si>
  <si>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</si>
  <si>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</si>
  <si>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</si>
  <si>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</si>
  <si>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</si>
  <si>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</si>
  <si>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</si>
  <si>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</si>
  <si>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</si>
  <si>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</si>
  <si>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</si>
  <si>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</si>
  <si>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</si>
  <si>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</si>
  <si>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</si>
  <si>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</si>
  <si>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</si>
  <si>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</si>
  <si>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</si>
  <si>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</si>
  <si>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</si>
  <si>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</si>
  <si>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</si>
  <si>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</si>
  <si>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</si>
  <si>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</si>
  <si>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</si>
  <si>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</si>
  <si>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</si>
  <si>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</si>
  <si>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</si>
  <si>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</si>
  <si>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</si>
  <si>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</si>
  <si>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</si>
  <si>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</si>
  <si>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</si>
  <si>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</si>
  <si>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</si>
  <si>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</si>
  <si>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</si>
  <si>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</si>
  <si>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</si>
  <si>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</si>
  <si>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</si>
  <si>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</si>
  <si>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</si>
  <si>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</si>
  <si>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</si>
  <si>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</si>
  <si>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</si>
  <si>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</si>
  <si>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</si>
  <si>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</si>
  <si>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</si>
  <si>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</si>
  <si>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</si>
  <si>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</si>
  <si>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</si>
  <si>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</si>
  <si>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</si>
  <si>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</si>
  <si>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</si>
  <si>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</si>
  <si>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</si>
  <si>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</si>
  <si>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</si>
  <si>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</si>
  <si>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</si>
  <si>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</si>
  <si>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</si>
  <si>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</si>
  <si>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</si>
  <si>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</si>
  <si>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</si>
  <si>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</si>
  <si>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</si>
  <si>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</si>
  <si>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</si>
  <si>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</si>
  <si>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</si>
  <si>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</si>
  <si>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</si>
  <si>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</si>
  <si>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</si>
  <si>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</si>
  <si>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</si>
  <si>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</si>
  <si>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</si>
  <si>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</si>
  <si>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</si>
  <si>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</si>
  <si>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</si>
  <si>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</si>
  <si>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</si>
  <si>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</si>
  <si>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</si>
  <si>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</si>
  <si>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</si>
  <si>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</si>
  <si>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</si>
  <si>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</si>
  <si>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</si>
  <si>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</si>
  <si>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</si>
  <si>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</si>
  <si>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</si>
  <si>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</si>
  <si>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</si>
  <si>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</si>
  <si>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</si>
  <si>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</si>
  <si>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</si>
  <si>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</si>
  <si>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</si>
  <si>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</si>
  <si>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</si>
  <si>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</si>
  <si>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</si>
  <si>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</si>
  <si>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</si>
  <si>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</si>
  <si>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</si>
  <si>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</si>
  <si>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</si>
  <si>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</si>
  <si>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</si>
  <si>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</si>
  <si>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</si>
  <si>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</si>
  <si>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</si>
  <si>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</si>
  <si>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</si>
  <si>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</si>
  <si>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</si>
  <si>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</si>
  <si>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</si>
  <si>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</si>
  <si>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</si>
  <si>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</si>
  <si>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</si>
  <si>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</si>
  <si>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</si>
  <si>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</si>
  <si>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</si>
  <si>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</si>
  <si>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</si>
  <si>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</si>
  <si>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</si>
  <si>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</si>
  <si>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</si>
  <si>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</si>
  <si>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</si>
  <si>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</si>
  <si>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</si>
  <si>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</si>
  <si>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</si>
  <si>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</si>
  <si>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</si>
  <si>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</si>
  <si>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</si>
  <si>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</si>
  <si>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</si>
  <si>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</si>
  <si>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</si>
  <si>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</si>
  <si>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</si>
  <si>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</si>
  <si>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</si>
  <si>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</si>
  <si>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</si>
  <si>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</si>
  <si>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</si>
  <si>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</si>
  <si>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</si>
  <si>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</si>
  <si>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</si>
  <si>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</si>
  <si>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</si>
  <si>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</si>
  <si>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</si>
  <si>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</si>
  <si>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</si>
  <si>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</si>
  <si>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</si>
  <si>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</si>
  <si>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</si>
  <si>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</si>
  <si>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</si>
  <si>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</si>
  <si>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</si>
  <si>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</si>
  <si>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</si>
  <si>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</si>
  <si>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</si>
  <si>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</si>
  <si>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</si>
  <si>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</si>
  <si>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</si>
  <si>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</si>
  <si>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</si>
  <si>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</si>
  <si>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</si>
  <si>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</si>
  <si>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</si>
  <si>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</si>
  <si>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</si>
  <si>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</si>
  <si>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</si>
  <si>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</si>
  <si>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</si>
  <si>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</si>
  <si>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</si>
  <si>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</si>
  <si>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</si>
  <si>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</si>
  <si>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</si>
  <si>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</si>
  <si>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</si>
  <si>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</si>
  <si>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</si>
  <si>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</si>
  <si>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</si>
  <si>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</si>
  <si>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</si>
  <si>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</si>
  <si>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</si>
  <si>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</si>
  <si>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</si>
  <si>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</si>
  <si>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</si>
  <si>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</si>
  <si>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</si>
  <si>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</si>
  <si>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</si>
  <si>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</si>
  <si>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</si>
  <si>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</si>
  <si>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</si>
  <si>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</si>
  <si>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</si>
  <si>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</si>
  <si>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</si>
  <si>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</si>
  <si>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</si>
  <si>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</si>
  <si>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</si>
  <si>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</si>
  <si>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</si>
  <si>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</si>
  <si>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</si>
  <si>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</si>
  <si>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</si>
  <si>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</si>
  <si>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</si>
  <si>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</si>
  <si>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</si>
  <si>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</si>
  <si>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</si>
  <si>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</si>
  <si>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</si>
  <si>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</si>
  <si>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</si>
  <si>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</si>
  <si>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</si>
  <si>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</si>
  <si>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</si>
  <si>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</si>
  <si>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</si>
  <si>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</si>
  <si>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</si>
  <si>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</si>
  <si>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</si>
  <si>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</si>
  <si>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</si>
  <si>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</si>
  <si>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</si>
  <si>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</si>
  <si>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</si>
  <si>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</si>
  <si>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</si>
  <si>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</si>
  <si>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</si>
  <si>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</si>
  <si>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</si>
  <si>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</si>
  <si>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</si>
  <si>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</si>
  <si>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</si>
  <si>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</si>
  <si>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</si>
  <si>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</si>
  <si>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</si>
  <si>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</si>
  <si>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</si>
  <si>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</si>
  <si>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</si>
  <si>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</si>
  <si>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</si>
  <si>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</si>
  <si>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</si>
  <si>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</si>
  <si>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</si>
  <si>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</si>
  <si>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</si>
  <si>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</si>
  <si>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</si>
  <si>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</si>
  <si>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</si>
  <si>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</si>
  <si>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</si>
  <si>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</si>
  <si>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</si>
  <si>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</si>
  <si>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</si>
  <si>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</si>
  <si>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</si>
  <si>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</si>
  <si>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</si>
  <si>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</si>
  <si>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</si>
  <si>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</si>
  <si>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</si>
  <si>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</si>
  <si>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</si>
  <si>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</si>
  <si>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</si>
  <si>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</si>
  <si>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</si>
  <si>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</si>
  <si>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</si>
  <si>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</si>
  <si>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</si>
  <si>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</si>
  <si>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</si>
  <si>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</si>
  <si>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</si>
  <si>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</si>
  <si>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</si>
  <si>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</si>
  <si>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</si>
  <si>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</si>
  <si>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</si>
  <si>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</si>
  <si>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</si>
  <si>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</si>
  <si>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</si>
  <si>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</si>
  <si>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</si>
  <si>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</si>
  <si>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</si>
  <si>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</si>
  <si>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</si>
  <si>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</si>
  <si>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</si>
  <si>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</si>
  <si>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</si>
  <si>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</si>
  <si>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</si>
  <si>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</si>
  <si>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</si>
  <si>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</si>
  <si>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</si>
  <si>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</si>
  <si>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</si>
  <si>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</si>
  <si>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</si>
  <si>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</si>
  <si>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</si>
  <si>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</si>
  <si>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</si>
  <si>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</si>
  <si>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</si>
  <si>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</si>
  <si>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</si>
  <si>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</si>
  <si>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</si>
  <si>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</si>
  <si>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</si>
  <si>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</si>
  <si>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</si>
  <si>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</si>
  <si>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</si>
  <si>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</si>
  <si>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</si>
  <si>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</si>
  <si>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</si>
  <si>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</si>
  <si>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</si>
  <si>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</si>
  <si>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</si>
  <si>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</si>
  <si>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</si>
  <si>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</si>
  <si>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</si>
  <si>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</si>
  <si>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</si>
  <si>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</si>
  <si>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</si>
  <si>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</si>
  <si>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</si>
  <si>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</si>
  <si>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</si>
  <si>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</si>
  <si>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</si>
  <si>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</si>
  <si>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</si>
  <si>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</si>
  <si>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</si>
  <si>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</si>
  <si>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</si>
  <si>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</si>
  <si>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</si>
  <si>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</si>
  <si>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</si>
  <si>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</si>
  <si>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</si>
  <si>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</si>
  <si>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</si>
  <si>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</si>
  <si>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</si>
  <si>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</si>
  <si>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</si>
  <si>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</si>
  <si>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</si>
  <si>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</si>
  <si>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</si>
  <si>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</si>
  <si>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</si>
  <si>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</si>
  <si>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</si>
  <si>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</si>
  <si>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</si>
  <si>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</si>
  <si>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</si>
  <si>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</si>
  <si>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</si>
  <si>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</si>
  <si>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</si>
  <si>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</si>
  <si>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</si>
  <si>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</si>
  <si>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</si>
  <si>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</si>
  <si>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</si>
  <si>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</si>
  <si>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</si>
  <si>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</si>
  <si>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</si>
  <si>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</si>
  <si>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</si>
  <si>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</si>
  <si>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</si>
  <si>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</si>
  <si>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</si>
  <si>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</si>
  <si>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</si>
  <si>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</si>
  <si>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</si>
  <si>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</si>
  <si>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</si>
  <si>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</si>
  <si>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</si>
  <si>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</si>
  <si>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</si>
  <si>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</si>
  <si>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</si>
  <si>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</si>
  <si>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</si>
  <si>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</si>
  <si>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</si>
  <si>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</si>
  <si>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</si>
  <si>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</si>
  <si>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</si>
  <si>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</si>
  <si>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</si>
  <si>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</si>
  <si>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</si>
  <si>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</si>
  <si>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</si>
  <si>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</si>
  <si>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</si>
  <si>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</si>
  <si>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</si>
  <si>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</si>
  <si>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</si>
  <si>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</si>
  <si>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</si>
  <si>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</si>
  <si>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</si>
  <si>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</si>
  <si>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</si>
  <si>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</si>
  <si>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</si>
  <si>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</si>
  <si>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</si>
  <si>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</si>
  <si>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</si>
  <si>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</si>
  <si>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</si>
  <si>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</si>
  <si>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</si>
  <si>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</si>
  <si>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</si>
  <si>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</si>
  <si>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</si>
  <si>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</si>
  <si>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</si>
  <si>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</si>
  <si>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</si>
  <si>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</si>
  <si>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</si>
  <si>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</si>
  <si>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</si>
  <si>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</si>
  <si>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</si>
  <si>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</si>
  <si>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</si>
  <si>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</si>
  <si>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</si>
  <si>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</si>
  <si>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</si>
  <si>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</si>
  <si>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</si>
  <si>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</si>
  <si>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</si>
  <si>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</si>
  <si>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</si>
  <si>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</si>
  <si>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</si>
  <si>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</si>
  <si>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</si>
  <si>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</si>
  <si>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</si>
  <si>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</si>
  <si>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</si>
  <si>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</si>
  <si>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</si>
  <si>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</si>
  <si>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</si>
  <si>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</si>
  <si>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</si>
  <si>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</si>
  <si>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</si>
  <si>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</si>
  <si>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</si>
  <si>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</si>
  <si>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</si>
  <si>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</si>
  <si>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</si>
  <si>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</si>
  <si>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</si>
  <si>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</si>
  <si>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</si>
  <si>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</si>
  <si>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</si>
  <si>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</si>
  <si>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</si>
  <si>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</si>
  <si>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</si>
  <si>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</si>
  <si>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</si>
  <si>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</si>
  <si>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</si>
  <si>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</si>
  <si>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</si>
  <si>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</si>
  <si>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</si>
  <si>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</si>
  <si>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</si>
  <si>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</si>
  <si>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</si>
  <si>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</si>
  <si>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</si>
  <si>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</si>
  <si>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</si>
  <si>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</si>
  <si>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</si>
  <si>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</si>
  <si>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</si>
  <si>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</si>
  <si>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</si>
  <si>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</si>
  <si>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</si>
  <si>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</si>
  <si>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</si>
  <si>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</si>
  <si>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</si>
  <si>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</si>
  <si>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</si>
  <si>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</si>
  <si>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</si>
  <si>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</si>
  <si>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</si>
  <si>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</si>
  <si>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</si>
  <si>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</si>
  <si>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</si>
  <si>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</si>
  <si>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</si>
  <si>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</si>
  <si>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</si>
  <si>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</si>
  <si>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</si>
  <si>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</si>
  <si>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</si>
  <si>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</si>
  <si>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</si>
  <si>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</si>
  <si>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</si>
  <si>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</si>
  <si>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</si>
  <si>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</si>
  <si>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</si>
  <si>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</si>
  <si>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</si>
  <si>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</si>
  <si>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</si>
  <si>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</si>
  <si>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</si>
  <si>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</si>
  <si>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</si>
  <si>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</si>
  <si>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</si>
  <si>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</si>
  <si>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</si>
  <si>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</si>
  <si>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</si>
  <si>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</si>
  <si>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</si>
  <si>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</si>
  <si>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</si>
  <si>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</si>
  <si>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</si>
  <si>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</si>
  <si>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</si>
  <si>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</si>
  <si>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</si>
  <si>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</si>
  <si>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</si>
  <si>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</si>
  <si>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</si>
  <si>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</si>
  <si>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</si>
  <si>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</si>
  <si>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</si>
  <si>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</si>
  <si>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</si>
  <si>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</si>
  <si>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</si>
  <si>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</si>
  <si>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</si>
  <si>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</si>
  <si>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</si>
  <si>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</si>
  <si>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</si>
  <si>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</si>
  <si>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</si>
  <si>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</si>
  <si>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</si>
  <si>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</si>
  <si>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</si>
  <si>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</si>
  <si>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</si>
  <si>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</si>
  <si>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</si>
  <si>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</si>
  <si>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</si>
  <si>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</si>
  <si>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</si>
  <si>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</si>
  <si>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</si>
  <si>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</si>
  <si>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</si>
  <si>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</si>
  <si>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</si>
  <si>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</si>
  <si>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</si>
  <si>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</si>
  <si>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</si>
  <si>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</si>
  <si>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</si>
  <si>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</si>
  <si>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</si>
  <si>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</si>
  <si>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</si>
  <si>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</si>
  <si>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</si>
  <si>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</si>
  <si>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</si>
  <si>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</si>
  <si>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</si>
  <si>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</si>
  <si>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</si>
  <si>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</si>
  <si>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</si>
  <si>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</si>
  <si>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</si>
  <si>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</si>
  <si>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</si>
  <si>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</si>
  <si>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</si>
  <si>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</si>
  <si>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</si>
  <si>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</si>
  <si>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</si>
  <si>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</si>
  <si>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</si>
  <si>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</si>
  <si>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</si>
  <si>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</si>
  <si>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</si>
  <si>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</si>
  <si>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</si>
  <si>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</si>
  <si>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</si>
  <si>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</si>
  <si>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</si>
  <si>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</si>
  <si>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</si>
  <si>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</si>
  <si>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</si>
  <si>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</si>
  <si>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</si>
  <si>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</si>
  <si>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</si>
  <si>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</si>
  <si>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</si>
  <si>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</si>
  <si>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</si>
  <si>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</si>
  <si>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</si>
  <si>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</si>
  <si>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</si>
  <si>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</si>
  <si>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</si>
  <si>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</si>
  <si>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</si>
  <si>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</si>
  <si>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</si>
  <si>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</si>
  <si>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</si>
  <si>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</si>
  <si>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</si>
  <si>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</si>
  <si>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</si>
  <si>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</si>
  <si>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</si>
  <si>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</si>
  <si>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</si>
  <si>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</si>
  <si>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</si>
  <si>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</si>
  <si>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</si>
  <si>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</si>
  <si>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</si>
  <si>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</si>
  <si>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</si>
  <si>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</si>
  <si>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</si>
  <si>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</si>
  <si>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</si>
  <si>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</si>
  <si>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</si>
  <si>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</si>
  <si>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</si>
  <si>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</si>
  <si>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</si>
  <si>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</si>
  <si>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</si>
  <si>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</si>
  <si>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</si>
  <si>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</si>
  <si>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</si>
  <si>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</si>
  <si>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</si>
  <si>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</si>
  <si>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</si>
  <si>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</si>
  <si>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</si>
  <si>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</si>
  <si>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</si>
  <si>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</si>
  <si>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</si>
  <si>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</si>
  <si>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</si>
  <si>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</si>
  <si>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</si>
  <si>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</si>
  <si>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</si>
  <si>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</si>
  <si>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</si>
  <si>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</si>
  <si>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</si>
  <si>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</si>
  <si>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</si>
  <si>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</si>
  <si>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</si>
  <si>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</si>
  <si>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</si>
  <si>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</si>
  <si>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</si>
  <si>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</si>
  <si>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</si>
  <si>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</si>
  <si>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</si>
  <si>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</si>
  <si>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</si>
  <si>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</si>
  <si>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</si>
  <si>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</si>
  <si>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</si>
  <si>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</si>
  <si>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</si>
  <si>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</si>
  <si>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</si>
  <si>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</si>
  <si>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</si>
  <si>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</si>
  <si>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</si>
  <si>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</si>
  <si>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</si>
  <si>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</si>
  <si>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</si>
  <si>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</si>
  <si>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</si>
  <si>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</si>
  <si>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</si>
  <si>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</si>
  <si>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</si>
  <si>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</si>
  <si>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</si>
  <si>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</si>
  <si>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</si>
  <si>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</si>
  <si>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</si>
  <si>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</si>
  <si>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</si>
  <si>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</si>
  <si>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</si>
  <si>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</si>
  <si>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</si>
  <si>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</si>
  <si>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</si>
  <si>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</si>
  <si>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</si>
  <si>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</si>
  <si>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</si>
  <si>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</si>
  <si>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</si>
  <si>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</si>
  <si>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</si>
  <si>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</si>
  <si>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</si>
  <si>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</si>
  <si>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</si>
  <si>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</si>
  <si>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</si>
  <si>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</si>
  <si>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</si>
  <si>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</si>
  <si>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</si>
  <si>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</si>
  <si>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</si>
  <si>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</si>
  <si>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</si>
  <si>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</si>
  <si>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</si>
  <si>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</si>
  <si>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</si>
  <si>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</si>
  <si>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</si>
  <si>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</si>
  <si>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</si>
  <si>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</si>
  <si>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</si>
  <si>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</si>
  <si>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</si>
  <si>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</si>
  <si>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</si>
  <si>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</si>
  <si>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</si>
  <si>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</si>
  <si>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</si>
  <si>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</si>
  <si>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</si>
  <si>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</si>
  <si>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</si>
  <si>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</si>
  <si>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</si>
  <si>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</si>
  <si>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</si>
  <si>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</si>
  <si>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</si>
  <si>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</si>
  <si>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</si>
  <si>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</si>
  <si>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</si>
  <si>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</si>
  <si>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</si>
  <si>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</si>
  <si>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</si>
  <si>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</si>
  <si>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</si>
  <si>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</si>
  <si>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</si>
  <si>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</si>
  <si>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</si>
  <si>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</si>
  <si>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</si>
  <si>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</si>
  <si>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</si>
  <si>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</si>
  <si>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</si>
  <si>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</si>
  <si>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</si>
  <si>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</si>
  <si>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</si>
  <si>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</si>
  <si>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</si>
  <si>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</si>
  <si>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</si>
  <si>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</si>
  <si>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</si>
  <si>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</si>
  <si>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</si>
  <si>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</si>
  <si>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</si>
  <si>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</si>
  <si>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</si>
  <si>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</si>
  <si>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</si>
  <si>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</si>
  <si>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</si>
  <si>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</si>
  <si>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</si>
  <si>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</si>
  <si>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</si>
  <si>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</si>
  <si>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</si>
  <si>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</si>
  <si>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</si>
  <si>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</si>
  <si>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</si>
  <si>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</si>
  <si>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</si>
  <si>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</si>
  <si>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</si>
  <si>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</si>
  <si>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</si>
  <si>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</si>
  <si>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</si>
  <si>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</si>
  <si>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</si>
  <si>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</si>
  <si>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</si>
  <si>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</si>
  <si>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</si>
  <si>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</si>
  <si>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</si>
  <si>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</si>
  <si>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</si>
  <si>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</si>
  <si>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</si>
  <si>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</si>
  <si>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</si>
  <si>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</si>
  <si>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</si>
  <si>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</si>
  <si>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</si>
  <si>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</si>
  <si>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</si>
  <si>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</si>
  <si>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</si>
  <si>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</si>
  <si>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</si>
  <si>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</si>
  <si>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</si>
  <si>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</si>
  <si>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</si>
  <si>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</si>
  <si>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</si>
  <si>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</si>
  <si>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</si>
  <si>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</si>
  <si>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</si>
  <si>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</si>
  <si>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</si>
  <si>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</si>
  <si>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</si>
  <si>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</si>
  <si>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</si>
  <si>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</si>
  <si>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</si>
  <si>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</si>
  <si>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</si>
  <si>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</si>
  <si>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</si>
  <si>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</si>
  <si>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</si>
  <si>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</si>
  <si>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</si>
  <si>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</si>
  <si>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</si>
  <si>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</si>
  <si>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</si>
  <si>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</si>
  <si>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</si>
  <si>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</si>
  <si>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</si>
  <si>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</si>
  <si>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</si>
  <si>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</si>
  <si>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</si>
  <si>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</si>
  <si>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</si>
  <si>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</si>
  <si>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</si>
  <si>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</si>
  <si>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</si>
  <si>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</si>
  <si>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</si>
  <si>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</si>
  <si>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</si>
  <si>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</si>
  <si>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</si>
  <si>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</si>
  <si>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</si>
  <si>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</si>
  <si>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</si>
  <si>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</si>
  <si>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</si>
  <si>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</si>
  <si>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</si>
  <si>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</si>
  <si>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</si>
  <si>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</si>
  <si>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</si>
  <si>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</si>
  <si>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</si>
  <si>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</si>
  <si>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</si>
  <si>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</si>
  <si>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</si>
  <si>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</si>
  <si>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</si>
  <si>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</si>
  <si>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</si>
  <si>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</si>
  <si>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</si>
  <si>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</si>
  <si>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</si>
  <si>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</si>
  <si>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</si>
  <si>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</si>
  <si>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</si>
  <si>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</si>
  <si>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</si>
  <si>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</si>
  <si>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</si>
  <si>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</si>
  <si>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</si>
  <si>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</si>
  <si>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</si>
  <si>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</si>
  <si>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</si>
  <si>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</si>
  <si>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</si>
  <si>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</si>
  <si>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</si>
  <si>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</si>
  <si>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</si>
  <si>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</si>
  <si>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</si>
  <si>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</si>
  <si>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</si>
  <si>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</si>
  <si>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</si>
  <si>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</si>
  <si>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</si>
  <si>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</si>
  <si>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</si>
  <si>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</si>
  <si>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</si>
  <si>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</si>
  <si>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</si>
  <si>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</si>
  <si>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</si>
  <si>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</si>
  <si>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</si>
  <si>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</si>
  <si>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</si>
  <si>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</si>
  <si>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</si>
  <si>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</si>
  <si>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</si>
  <si>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</si>
  <si>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</si>
  <si>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</si>
  <si>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</si>
  <si>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</si>
  <si>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</si>
  <si>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</si>
  <si>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</si>
  <si>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</si>
  <si>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</si>
  <si>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</si>
  <si>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</si>
  <si>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</si>
  <si>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</si>
  <si>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</si>
  <si>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</si>
  <si>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</si>
  <si>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</si>
  <si>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</si>
  <si>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</si>
  <si>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</si>
  <si>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</si>
  <si>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</si>
  <si>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</si>
  <si>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</si>
  <si>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</si>
  <si>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</si>
  <si>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</si>
  <si>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</si>
  <si>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</si>
  <si>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</si>
  <si>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</si>
  <si>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</si>
  <si>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</si>
  <si>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</si>
  <si>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</si>
  <si>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</si>
  <si>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</si>
  <si>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</si>
  <si>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</si>
  <si>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</si>
  <si>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</si>
  <si>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</si>
  <si>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</si>
  <si>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</si>
  <si>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</si>
  <si>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</si>
  <si>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</si>
  <si>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</si>
  <si>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</si>
  <si>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</si>
  <si>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</si>
  <si>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</si>
  <si>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</si>
  <si>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</si>
  <si>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</si>
  <si>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</si>
  <si>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</si>
  <si>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</si>
  <si>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</si>
  <si>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</si>
  <si>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</si>
  <si>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</si>
  <si>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</si>
  <si>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</si>
  <si>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</si>
  <si>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</si>
  <si>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</si>
  <si>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</si>
  <si>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</si>
  <si>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</si>
  <si>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</si>
  <si>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</si>
  <si>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</si>
  <si>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</si>
  <si>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</si>
  <si>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</si>
  <si>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</si>
  <si>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</si>
  <si>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</si>
  <si>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</si>
  <si>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</si>
  <si>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</si>
  <si>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</si>
  <si>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</si>
  <si>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</si>
  <si>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</si>
  <si>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</si>
  <si>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</si>
  <si>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</si>
  <si>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</si>
  <si>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</si>
  <si>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</si>
  <si>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</si>
  <si>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</si>
  <si>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</si>
  <si>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</si>
  <si>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</si>
  <si>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</si>
  <si>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</si>
  <si>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</si>
  <si>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</si>
  <si>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</si>
  <si>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</si>
  <si>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</si>
  <si>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</si>
  <si>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</si>
  <si>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</si>
  <si>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</si>
  <si>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</si>
  <si>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</si>
  <si>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</si>
  <si>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</si>
  <si>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</si>
  <si>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</si>
  <si>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</si>
  <si>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</si>
  <si>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</si>
  <si>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</si>
  <si>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</si>
  <si>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</si>
  <si>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</si>
  <si>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</si>
  <si>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</si>
  <si>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</si>
  <si>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</si>
  <si>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</si>
  <si>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</si>
  <si>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</si>
  <si>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</si>
  <si>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</si>
  <si>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</si>
  <si>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</si>
  <si>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</si>
  <si>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</si>
  <si>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</si>
  <si>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</si>
  <si>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</si>
  <si>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</si>
  <si>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</si>
  <si>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</si>
  <si>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</si>
  <si>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</si>
  <si>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</si>
  <si>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</si>
  <si>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</si>
  <si>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</si>
  <si>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</si>
  <si>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</si>
  <si>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</si>
  <si>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</si>
  <si>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</si>
  <si>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</si>
  <si>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</si>
  <si>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</si>
  <si>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</si>
  <si>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</si>
  <si>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</si>
  <si>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</si>
  <si>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</si>
  <si>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</si>
  <si>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</si>
  <si>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</si>
  <si>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</si>
  <si>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</si>
  <si>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</si>
  <si>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</si>
  <si>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</si>
  <si>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</si>
  <si>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</si>
  <si>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</si>
  <si>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</si>
  <si>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</si>
  <si>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</si>
  <si>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</si>
  <si>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</si>
  <si>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</si>
  <si>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</si>
  <si>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</si>
  <si>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</si>
  <si>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</si>
  <si>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</si>
  <si>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</si>
  <si>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</si>
  <si>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</si>
  <si>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</si>
  <si>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</si>
  <si>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</si>
  <si>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</si>
  <si>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</si>
  <si>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</si>
  <si>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</si>
  <si>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</si>
  <si>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</si>
  <si>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</si>
  <si>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</si>
  <si>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</si>
  <si>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</si>
  <si>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</si>
  <si>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</si>
  <si>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</si>
  <si>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</si>
  <si>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</si>
  <si>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</si>
  <si>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</si>
  <si>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</si>
  <si>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</si>
  <si>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</si>
  <si>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</si>
  <si>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</si>
  <si>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</si>
  <si>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</si>
  <si>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</si>
  <si>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</si>
  <si>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</si>
  <si>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</si>
  <si>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</si>
  <si>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</si>
  <si>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</si>
  <si>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</si>
  <si>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</si>
  <si>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</si>
  <si>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</si>
  <si>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</si>
  <si>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</si>
  <si>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</si>
  <si>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</si>
  <si>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</si>
  <si>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</si>
  <si>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</si>
  <si>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</si>
  <si>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</si>
  <si>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</si>
  <si>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</si>
  <si>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</si>
  <si>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</si>
  <si>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</si>
  <si>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</si>
  <si>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</si>
  <si>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</si>
  <si>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</si>
  <si>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</si>
  <si>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</si>
  <si>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</si>
  <si>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</si>
  <si>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</si>
  <si>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</si>
  <si>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</si>
  <si>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</si>
  <si>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</si>
  <si>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</si>
  <si>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</si>
  <si>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</si>
  <si>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</si>
  <si>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</si>
  <si>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</si>
  <si>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</si>
  <si>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</si>
  <si>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</si>
  <si>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</si>
  <si>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</si>
  <si>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</si>
  <si>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</si>
  <si>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</si>
  <si>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</si>
  <si>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</si>
  <si>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</si>
  <si>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</si>
  <si>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</si>
  <si>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</si>
  <si>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</si>
  <si>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</si>
  <si>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</si>
  <si>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</si>
  <si>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</si>
  <si>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</si>
  <si>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</si>
  <si>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</si>
  <si>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</si>
  <si>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</si>
  <si>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</si>
  <si>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</si>
  <si>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</si>
  <si>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</si>
  <si>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</si>
  <si>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</si>
  <si>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</si>
  <si>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</si>
  <si>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</si>
  <si>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</si>
  <si>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</si>
  <si>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</si>
  <si>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</si>
  <si>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</si>
  <si>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</si>
  <si>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</si>
  <si>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</si>
  <si>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</si>
  <si>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</si>
  <si>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</si>
  <si>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</si>
  <si>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</si>
  <si>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</si>
  <si>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</si>
  <si>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</si>
  <si>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</si>
  <si>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</si>
  <si>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</si>
  <si>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</si>
  <si>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</si>
  <si>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</si>
  <si>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</si>
  <si>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</si>
  <si>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</si>
  <si>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</si>
  <si>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</si>
  <si>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</si>
  <si>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</si>
  <si>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</si>
  <si>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</si>
  <si>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</si>
  <si>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</si>
  <si>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</si>
  <si>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</si>
  <si>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</si>
  <si>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</si>
  <si>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</si>
  <si>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</si>
  <si>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</si>
  <si>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</si>
  <si>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</si>
  <si>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</si>
  <si>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</si>
  <si>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</si>
  <si>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</si>
  <si>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</si>
  <si>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</si>
  <si>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</si>
  <si>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</si>
  <si>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</si>
  <si>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</si>
  <si>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</si>
  <si>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</si>
  <si>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</si>
  <si>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</si>
  <si>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</si>
  <si>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</si>
  <si>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</si>
  <si>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</si>
  <si>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</si>
  <si>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</si>
  <si>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</si>
  <si>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</si>
  <si>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</si>
  <si>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</si>
  <si>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</si>
  <si>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</si>
  <si>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</si>
  <si>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</si>
  <si>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</si>
  <si>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</si>
  <si>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</si>
  <si>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</si>
  <si>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</si>
  <si>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</si>
  <si>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</si>
  <si>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</si>
  <si>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</si>
  <si>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</si>
  <si>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</si>
  <si>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</si>
  <si>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</si>
  <si>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</si>
  <si>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</si>
  <si>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</si>
  <si>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</si>
  <si>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</si>
  <si>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</si>
  <si>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</si>
  <si>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</si>
  <si>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</si>
  <si>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</si>
  <si>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</si>
  <si>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</si>
  <si>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</si>
  <si>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</si>
  <si>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</si>
  <si>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</si>
  <si>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</si>
  <si>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</si>
  <si>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</si>
  <si>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</si>
  <si>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</si>
  <si>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</si>
  <si>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</si>
  <si>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</si>
  <si>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</si>
  <si>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</si>
  <si>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</si>
  <si>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</si>
  <si>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</si>
  <si>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</si>
  <si>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</si>
  <si>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</si>
  <si>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</si>
  <si>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</si>
  <si>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</si>
  <si>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</si>
  <si>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</si>
  <si>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</si>
  <si>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</si>
  <si>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</si>
  <si>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</si>
  <si>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</si>
  <si>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</si>
  <si>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</si>
  <si>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</si>
  <si>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</si>
  <si>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</si>
  <si>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</si>
  <si>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</si>
  <si>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</si>
  <si>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</si>
  <si>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</si>
  <si>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</si>
  <si>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</si>
  <si>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</si>
  <si>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</si>
  <si>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</si>
  <si>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</si>
  <si>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</si>
  <si>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</si>
  <si>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</si>
  <si>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</si>
  <si>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</si>
  <si>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</si>
  <si>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</si>
  <si>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</si>
  <si>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</si>
  <si>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</si>
  <si>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</si>
  <si>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</si>
  <si>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</si>
  <si>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</si>
  <si>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</si>
  <si>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</si>
  <si>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</si>
  <si>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</si>
  <si>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</si>
  <si>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</si>
  <si>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</si>
  <si>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</si>
  <si>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</si>
  <si>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</si>
  <si>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</si>
  <si>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</si>
  <si>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</si>
  <si>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</si>
  <si>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</si>
  <si>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</si>
  <si>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</si>
  <si>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</si>
  <si>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</si>
  <si>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</si>
  <si>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</si>
  <si>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</si>
  <si>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</si>
  <si>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</si>
  <si>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</si>
  <si>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</si>
  <si>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</si>
  <si>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</si>
  <si>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</si>
  <si>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</si>
  <si>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</si>
  <si>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</si>
  <si>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</si>
  <si>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</si>
  <si>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</si>
  <si>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</si>
  <si>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</si>
  <si>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</si>
  <si>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</si>
  <si>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</si>
  <si>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</si>
  <si>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</si>
  <si>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</si>
  <si>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</si>
  <si>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</si>
  <si>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</si>
  <si>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</si>
  <si>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</si>
  <si>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</si>
  <si>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</si>
  <si>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</si>
  <si>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</si>
  <si>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</si>
  <si>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</si>
  <si>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</si>
  <si>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</si>
  <si>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</si>
  <si>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</si>
  <si>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</si>
  <si>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</si>
  <si>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</si>
  <si>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</si>
  <si>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</si>
  <si>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</si>
  <si>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</si>
  <si>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</si>
  <si>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</si>
  <si>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</si>
  <si>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</si>
  <si>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</si>
  <si>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</si>
  <si>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</si>
  <si>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</si>
  <si>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</si>
  <si>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</si>
  <si>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</si>
  <si>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</si>
  <si>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</si>
  <si>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</si>
  <si>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</si>
  <si>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</si>
  <si>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</si>
  <si>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</si>
  <si>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</si>
  <si>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</si>
  <si>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</si>
  <si>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</si>
  <si>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</si>
  <si>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</si>
  <si>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</si>
  <si>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</si>
  <si>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</si>
  <si>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</si>
  <si>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</si>
  <si>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</si>
  <si>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</si>
  <si>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</si>
  <si>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</si>
  <si>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</si>
  <si>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</si>
  <si>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</si>
  <si>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</si>
  <si>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</si>
  <si>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</si>
  <si>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</si>
  <si>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</si>
  <si>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</si>
  <si>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</si>
  <si>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</si>
  <si>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</si>
  <si>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</si>
  <si>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</si>
  <si>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</si>
  <si>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</si>
  <si>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</si>
  <si>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</si>
  <si>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</si>
  <si>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</si>
  <si>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</si>
  <si>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</si>
  <si>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</si>
  <si>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</si>
  <si>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</si>
  <si>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</si>
  <si>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</si>
  <si>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</si>
  <si>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</si>
  <si>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</si>
  <si>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</si>
  <si>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</si>
  <si>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</si>
  <si>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</si>
  <si>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</si>
  <si>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</si>
  <si>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</si>
  <si>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</si>
  <si>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</si>
  <si>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</si>
  <si>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</si>
  <si>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</si>
  <si>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</si>
  <si>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</si>
  <si>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</si>
  <si>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</si>
  <si>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</si>
  <si>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</si>
  <si>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</si>
  <si>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</si>
  <si>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</si>
  <si>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</si>
  <si>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</si>
  <si>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</si>
  <si>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</si>
  <si>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</si>
  <si>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</si>
  <si>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</si>
  <si>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</si>
  <si>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</si>
  <si>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</si>
  <si>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</si>
  <si>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</si>
  <si>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</si>
  <si>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</si>
  <si>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</si>
  <si>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</si>
  <si>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</si>
  <si>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</si>
  <si>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</si>
  <si>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</si>
  <si>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</si>
  <si>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</si>
  <si>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</si>
  <si>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</si>
  <si>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</si>
  <si>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</si>
  <si>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</si>
  <si>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</si>
  <si>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</si>
  <si>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</si>
  <si>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</si>
  <si>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</si>
  <si>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</si>
  <si>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</si>
  <si>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</si>
  <si>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</si>
  <si>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</si>
  <si>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</si>
  <si>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</si>
  <si>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</si>
  <si>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</si>
  <si>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</si>
  <si>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</si>
  <si>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</si>
  <si>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</si>
  <si>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</si>
  <si>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</si>
  <si>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</si>
  <si>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</si>
  <si>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</si>
  <si>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</si>
  <si>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</si>
  <si>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</si>
  <si>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</si>
  <si>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</si>
  <si>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</si>
  <si>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</si>
  <si>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</si>
  <si>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</si>
  <si>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</si>
  <si>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</si>
  <si>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</si>
  <si>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</si>
  <si>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</si>
  <si>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</si>
  <si>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</si>
  <si>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</si>
  <si>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</si>
  <si>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</si>
  <si>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</si>
  <si>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</si>
  <si>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</si>
  <si>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</si>
  <si>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</si>
  <si>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</si>
  <si>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</si>
  <si>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</si>
  <si>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</si>
  <si>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</si>
  <si>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</si>
  <si>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</si>
  <si>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</si>
  <si>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</si>
  <si>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</si>
  <si>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</si>
  <si>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</si>
  <si>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</si>
  <si>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</si>
  <si>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</si>
  <si>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</si>
  <si>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</si>
  <si>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</si>
  <si>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</si>
  <si>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</si>
  <si>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</si>
  <si>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</si>
  <si>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</si>
  <si>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</si>
  <si>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</si>
  <si>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</si>
  <si>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</si>
  <si>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</si>
  <si>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</si>
  <si>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</si>
  <si>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</si>
  <si>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</si>
  <si>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</si>
  <si>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</si>
  <si>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</si>
  <si>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</si>
  <si>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</si>
  <si>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</si>
  <si>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</si>
  <si>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</si>
  <si>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</si>
  <si>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</si>
  <si>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</si>
  <si>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</si>
  <si>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</si>
  <si>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</si>
  <si>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</si>
  <si>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</si>
  <si>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</si>
  <si>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</si>
  <si>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</si>
  <si>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</si>
  <si>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</si>
  <si>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</si>
  <si>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</si>
  <si>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</si>
  <si>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</si>
  <si>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</si>
  <si>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</si>
  <si>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</si>
  <si>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</si>
  <si>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</si>
  <si>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</si>
  <si>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</si>
  <si>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</si>
  <si>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</si>
  <si>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</si>
  <si>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</si>
  <si>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</si>
  <si>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</si>
  <si>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</si>
  <si>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</si>
  <si>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</si>
  <si>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</si>
  <si>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</si>
  <si>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</si>
  <si>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</si>
  <si>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</si>
  <si>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</si>
  <si>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</si>
  <si>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</si>
  <si>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</si>
  <si>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</si>
  <si>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</si>
  <si>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</si>
  <si>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</si>
  <si>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</si>
  <si>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</si>
  <si>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</si>
  <si>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</si>
  <si>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</si>
  <si>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</si>
  <si>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</si>
  <si>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</si>
  <si>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</si>
  <si>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</si>
  <si>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</si>
  <si>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A RAMBERT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</si>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</sst>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9" colorId="64" zoomScale="90" zoomScaleNormal="90" zoomScalePageLayoutView="100" workbookViewId="0">
      <selection pane="topLeft" activeCell="E44" activeCellId="0" sqref="E4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508279</v>
      </c>
      <c r="G10" s="25"/>
      <c r="H10" s="25"/>
    </row>
    <row r="11" customFormat="false" ht="15" hidden="false" customHeight="false" outlineLevel="0" collapsed="false">
      <c r="A11" s="26" t="s">
        <v>5185</v>
      </c>
      <c r="B11" s="30" t="n">
        <v>43314</v>
      </c>
      <c r="D11" s="26" t="s">
        <v>5186</v>
      </c>
      <c r="E11" s="29" t="n">
        <v>6293885</v>
      </c>
      <c r="G11" s="25"/>
      <c r="H11" s="25"/>
    </row>
    <row r="12" customFormat="false" ht="15" hidden="false" customHeight="false" outlineLevel="0" collapsed="false">
      <c r="A12" s="26" t="s">
        <v>5187</v>
      </c>
      <c r="B12" s="29" t="s">
        <v>5188</v>
      </c>
      <c r="D12" s="26" t="s">
        <v>5189</v>
      </c>
      <c r="E12" s="29" t="n">
        <v>508270</v>
      </c>
      <c r="G12" s="25"/>
      <c r="H12" s="25"/>
    </row>
    <row r="13" customFormat="false" ht="17.25" hidden="false" customHeight="true" outlineLevel="0" collapsed="false">
      <c r="A13" s="12"/>
      <c r="B13" s="31"/>
      <c r="D13" s="26" t="s">
        <v>5190</v>
      </c>
      <c r="E13" s="29" t="n">
        <v>6293984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508279</v>
      </c>
    </row>
    <row r="18" customFormat="false" ht="15" hidden="false" customHeight="false" outlineLevel="0" collapsed="false">
      <c r="A18" s="36"/>
      <c r="B18" s="37" t="s">
        <v>5198</v>
      </c>
      <c r="C18" s="38" t="n">
        <f aca="false">E11</f>
        <v>6293885</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97</v>
      </c>
      <c r="D35" s="52" t="s">
        <v>5217</v>
      </c>
      <c r="E35" s="53" t="n">
        <v>3</v>
      </c>
    </row>
    <row r="36" s="56" customFormat="true" ht="15" hidden="false" customHeight="true" outlineLevel="0" collapsed="false">
      <c r="A36" s="54" t="s">
        <v>5218</v>
      </c>
      <c r="B36" s="34" t="n">
        <v>100</v>
      </c>
      <c r="C36" s="50"/>
      <c r="D36" s="55" t="s">
        <v>5219</v>
      </c>
      <c r="E36" s="34" t="n">
        <v>10</v>
      </c>
    </row>
    <row r="37" s="56" customFormat="true" ht="15" hidden="false" customHeight="true" outlineLevel="0" collapsed="false">
      <c r="A37" s="54" t="s">
        <v>5220</v>
      </c>
      <c r="B37" s="34" t="n">
        <v>6.8</v>
      </c>
      <c r="C37" s="50"/>
      <c r="D37" s="55" t="s">
        <v>5221</v>
      </c>
      <c r="E37" s="34" t="n">
        <v>2.4</v>
      </c>
    </row>
    <row r="38" s="56" customFormat="true" ht="15" hidden="false" customHeight="true" outlineLevel="0" collapsed="false">
      <c r="A38" s="54" t="s">
        <v>5222</v>
      </c>
      <c r="B38" s="34" t="n">
        <v>2</v>
      </c>
      <c r="C38" s="50"/>
      <c r="D38" s="55" t="s">
        <v>5222</v>
      </c>
      <c r="E38" s="34" t="n">
        <v>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t="n">
        <v>5</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t="n">
        <v>5</v>
      </c>
      <c r="C47" s="50"/>
      <c r="D47" s="26" t="s">
        <v>5232</v>
      </c>
      <c r="E47" s="62"/>
    </row>
    <row r="48" s="17" customFormat="true" ht="15" hidden="false" customHeight="false" outlineLevel="0" collapsed="false">
      <c r="A48" s="33" t="s">
        <v>5233</v>
      </c>
      <c r="B48" s="62" t="n">
        <v>3</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c r="C50" s="50"/>
      <c r="D50" s="26" t="s">
        <v>5235</v>
      </c>
      <c r="E50" s="62"/>
    </row>
    <row r="51" s="17" customFormat="true" ht="15" hidden="false" customHeight="false" outlineLevel="0" collapsed="false">
      <c r="A51" s="63" t="s">
        <v>5236</v>
      </c>
      <c r="B51" s="62" t="n">
        <v>2</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c r="C57" s="50"/>
      <c r="D57" s="19" t="s">
        <v>5240</v>
      </c>
      <c r="E57" s="61"/>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4</v>
      </c>
      <c r="C59" s="50"/>
      <c r="D59" s="26" t="s">
        <v>5242</v>
      </c>
      <c r="E59" s="62" t="n">
        <v>5</v>
      </c>
    </row>
    <row r="60" s="17" customFormat="true" ht="15" hidden="false" customHeight="false" outlineLevel="0" collapsed="false">
      <c r="A60" s="33" t="s">
        <v>5243</v>
      </c>
      <c r="B60" s="62" t="n">
        <v>2</v>
      </c>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5</v>
      </c>
    </row>
    <row r="66" s="17" customFormat="true" ht="15" hidden="false" customHeight="false" outlineLevel="0" collapsed="false">
      <c r="A66" s="33" t="s">
        <v>5247</v>
      </c>
      <c r="B66" s="62"/>
      <c r="C66" s="50"/>
      <c r="D66" s="26" t="s">
        <v>5247</v>
      </c>
      <c r="E66" s="62" t="n">
        <v>3</v>
      </c>
    </row>
    <row r="67" s="17" customFormat="true" ht="15" hidden="false" customHeight="false" outlineLevel="0" collapsed="false">
      <c r="A67" s="33" t="s">
        <v>5248</v>
      </c>
      <c r="B67" s="62"/>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3</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c r="C75" s="50"/>
      <c r="D75" s="26" t="s">
        <v>5254</v>
      </c>
      <c r="E75" s="62"/>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t="n">
        <v>4</v>
      </c>
      <c r="C82" s="50"/>
      <c r="D82" s="26" t="s">
        <v>5259</v>
      </c>
      <c r="E82" s="62" t="n">
        <v>5</v>
      </c>
    </row>
    <row r="83" s="17" customFormat="true" ht="15" hidden="false" customHeight="false" outlineLevel="0" collapsed="false">
      <c r="A83" s="33" t="s">
        <v>5260</v>
      </c>
      <c r="B83" s="62" t="n">
        <v>4</v>
      </c>
      <c r="C83" s="50"/>
      <c r="D83" s="26" t="s">
        <v>5260</v>
      </c>
      <c r="E83" s="62" t="n">
        <v>1</v>
      </c>
    </row>
    <row r="84" s="17" customFormat="true" ht="15" hidden="false" customHeight="false" outlineLevel="0" collapsed="false">
      <c r="A84" s="33" t="s">
        <v>5261</v>
      </c>
      <c r="B84" s="62" t="n">
        <v>2</v>
      </c>
      <c r="C84" s="50"/>
      <c r="D84" s="26" t="s">
        <v>5261</v>
      </c>
      <c r="E84" s="62" t="n">
        <v>1</v>
      </c>
    </row>
    <row r="85" s="17" customFormat="true" ht="15" hidden="false" customHeight="false" outlineLevel="0" collapsed="false">
      <c r="A85" s="33" t="s">
        <v>5262</v>
      </c>
      <c r="B85" s="62" t="n">
        <v>4</v>
      </c>
      <c r="C85" s="50"/>
      <c r="D85" s="26" t="s">
        <v>5262</v>
      </c>
      <c r="E85" s="62" t="n">
        <v>3</v>
      </c>
    </row>
    <row r="86" s="17" customFormat="true" ht="15" hidden="false" customHeight="false" outlineLevel="0" collapsed="false">
      <c r="A86" s="33" t="s">
        <v>5263</v>
      </c>
      <c r="B86" s="62" t="n">
        <v>1</v>
      </c>
      <c r="C86" s="50"/>
      <c r="D86" s="26" t="s">
        <v>5263</v>
      </c>
      <c r="E86" s="62" t="n">
        <v>2</v>
      </c>
    </row>
    <row r="87" s="17" customFormat="true" ht="15" hidden="false" customHeight="false" outlineLevel="0" collapsed="false">
      <c r="A87" s="33" t="s">
        <v>5264</v>
      </c>
      <c r="B87" s="62"/>
      <c r="C87" s="50"/>
      <c r="D87" s="26" t="s">
        <v>5264</v>
      </c>
      <c r="E87" s="62" t="n">
        <v>1</v>
      </c>
    </row>
    <row r="88" s="17" customFormat="true" ht="15" hidden="false" customHeight="false" outlineLevel="0" collapsed="false">
      <c r="A88" s="33" t="s">
        <v>5265</v>
      </c>
      <c r="B88" s="62" t="n">
        <v>1</v>
      </c>
      <c r="C88" s="50"/>
      <c r="D88" s="26" t="s">
        <v>5265</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0.2</v>
      </c>
      <c r="E97" s="79"/>
      <c r="F97" s="79" t="s">
        <v>5274</v>
      </c>
    </row>
    <row r="98" customFormat="false" ht="15" hidden="false" customHeight="false" outlineLevel="0" collapsed="false">
      <c r="A98" s="75" t="s">
        <v>3264</v>
      </c>
      <c r="B98" s="76" t="str">
        <f aca="false">VLOOKUP(A98,'Ref Taxo'!A:B,2,FALSE())</f>
        <v>Oedogonium</v>
      </c>
      <c r="C98" s="77" t="n">
        <f aca="false">VLOOKUP(A98,'Ref Taxo'!A:D,4,FALSE())</f>
        <v>1134</v>
      </c>
      <c r="D98" s="78" t="n">
        <v>0.2</v>
      </c>
      <c r="E98" s="79"/>
      <c r="F98" s="79" t="s">
        <v>5274</v>
      </c>
    </row>
    <row r="99" customFormat="false" ht="15" hidden="false" customHeight="false" outlineLevel="0" collapsed="false">
      <c r="A99" s="75" t="s">
        <v>3454</v>
      </c>
      <c r="B99" s="76" t="str">
        <f aca="false">VLOOKUP(A99,'Ref Taxo'!A:B,2,FALSE())</f>
        <v>Phormidium</v>
      </c>
      <c r="C99" s="77" t="n">
        <f aca="false">VLOOKUP(A99,'Ref Taxo'!A:D,4,FALSE())</f>
        <v>6414</v>
      </c>
      <c r="D99" s="78" t="n">
        <v>0.01</v>
      </c>
      <c r="E99" s="79" t="n">
        <v>0.01</v>
      </c>
      <c r="F99" s="79" t="s">
        <v>5274</v>
      </c>
    </row>
    <row r="100" customFormat="false" ht="15" hidden="false" customHeight="false" outlineLevel="0" collapsed="false">
      <c r="A100" s="75" t="s">
        <v>4834</v>
      </c>
      <c r="B100" s="76" t="str">
        <f aca="false">VLOOKUP(A100,'Ref Taxo'!A:B,2,FALSE())</f>
        <v>Tetraspora</v>
      </c>
      <c r="C100" s="77" t="n">
        <f aca="false">VLOOKUP(A100,'Ref Taxo'!A:D,4,FALSE())</f>
        <v>1138</v>
      </c>
      <c r="D100" s="78" t="n">
        <v>0.01</v>
      </c>
      <c r="E100" s="79"/>
      <c r="F100" s="79" t="s">
        <v>5274</v>
      </c>
    </row>
    <row r="101" customFormat="false" ht="15" hidden="false" customHeight="false" outlineLevel="0" collapsed="false">
      <c r="A101" s="75" t="s">
        <v>5042</v>
      </c>
      <c r="B101" s="76" t="str">
        <f aca="false">VLOOKUP(A101,'Ref Taxo'!A:B,2,FALSE())</f>
        <v>Vaucheria</v>
      </c>
      <c r="C101" s="77" t="n">
        <f aca="false">VLOOKUP(A101,'Ref Taxo'!A:D,4,FALSE())</f>
        <v>1169</v>
      </c>
      <c r="D101" s="78" t="n">
        <v>0.1</v>
      </c>
      <c r="E101" s="79"/>
      <c r="F101" s="79" t="s">
        <v>5274</v>
      </c>
    </row>
    <row r="102" customFormat="false" ht="15" hidden="false" customHeight="false" outlineLevel="0" collapsed="false">
      <c r="A102" s="75" t="s">
        <v>1071</v>
      </c>
      <c r="B102" s="76" t="str">
        <f aca="false">VLOOKUP(A102,'Ref Taxo'!A:B,2,FALSE())</f>
        <v>Cinclidotus riparius</v>
      </c>
      <c r="C102" s="77" t="n">
        <f aca="false">VLOOKUP(A102,'Ref Taxo'!A:D,4,FALSE())</f>
        <v>1321</v>
      </c>
      <c r="D102" s="78" t="n">
        <v>0.05</v>
      </c>
      <c r="E102" s="79"/>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0.01</v>
      </c>
      <c r="E103" s="79"/>
      <c r="F103" s="79" t="s">
        <v>5274</v>
      </c>
    </row>
    <row r="104" customFormat="false" ht="15" hidden="false" customHeight="false" outlineLevel="0" collapsed="false">
      <c r="A104" s="75" t="s">
        <v>1924</v>
      </c>
      <c r="B104" s="76" t="str">
        <f aca="false">VLOOKUP(A104,'Ref Taxo'!A:B,2,FALSE())</f>
        <v>Fissidens fontanus</v>
      </c>
      <c r="C104" s="77" t="n">
        <f aca="false">VLOOKUP(A104,'Ref Taxo'!A:D,4,FALSE())</f>
        <v>31545</v>
      </c>
      <c r="D104" s="78" t="n">
        <v>0.75</v>
      </c>
      <c r="E104" s="79" t="n">
        <v>1</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0.01</v>
      </c>
      <c r="E105" s="79"/>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0.85</v>
      </c>
      <c r="E106" s="79" t="n">
        <v>0.5</v>
      </c>
      <c r="F106" s="79" t="s">
        <v>5274</v>
      </c>
    </row>
    <row r="107" customFormat="false" ht="15" hidden="false" customHeight="false" outlineLevel="0" collapsed="false">
      <c r="A107" s="75" t="s">
        <v>3422</v>
      </c>
      <c r="B107" s="76" t="str">
        <f aca="false">VLOOKUP(A107,'Ref Taxo'!A:B,2,FALSE())</f>
        <v>Phalaris arundinacea</v>
      </c>
      <c r="C107" s="77" t="n">
        <f aca="false">VLOOKUP(A107,'Ref Taxo'!A:D,4,FALSE())</f>
        <v>1577</v>
      </c>
      <c r="D107" s="78" t="n">
        <v>0.01</v>
      </c>
      <c r="E107" s="79"/>
      <c r="F107" s="79" t="s">
        <v>5274</v>
      </c>
    </row>
    <row r="108" customFormat="false" ht="15" hidden="false" customHeight="false" outlineLevel="0" collapsed="false">
      <c r="A108" s="75" t="s">
        <v>1720</v>
      </c>
      <c r="B108" s="76" t="str">
        <f aca="false">VLOOKUP(A108,'Ref Taxo'!A:B,2,FALSE())</f>
        <v>Equisetum arvense</v>
      </c>
      <c r="C108" s="77" t="n">
        <f aca="false">VLOOKUP(A108,'Ref Taxo'!A:D,4,FALSE())</f>
        <v>1384</v>
      </c>
      <c r="D108" s="78" t="n">
        <v>0.01</v>
      </c>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2019-03-04T13:58:45Z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