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<sst xmlns="http://schemas.openxmlformats.org/spreadsheetml/2006/main" count="6487" uniqueCount="5306">
  <si>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</si>
  <si>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</si>
  <si>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</si>
  <si>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</si>
  <si>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</si>
  <si>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</si>
  <si>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</si>
  <si>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</si>
  <si>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</si>
  <si>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</si>
  <si>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</si>
  <si>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</si>
  <si>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</si>
  <si>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</si>
  <si>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</si>
  <si>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</si>
  <si>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</si>
  <si>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</si>
  <si>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</si>
  <si>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</si>
  <si>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</si>
  <si>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</si>
  <si>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</si>
  <si>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</si>
  <si>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</si>
  <si>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</si>
  <si>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</si>
  <si>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</si>
  <si>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</si>
  <si>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</si>
  <si>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</si>
  <si>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</si>
  <si>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</si>
  <si>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</si>
  <si>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</si>
  <si>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</si>
  <si>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</si>
  <si>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</si>
  <si>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</si>
  <si>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</si>
  <si>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</si>
  <si>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</si>
  <si>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</si>
  <si>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</si>
  <si>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</si>
  <si>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</si>
  <si>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</si>
  <si>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</si>
  <si>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</si>
  <si>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</si>
  <si>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</si>
  <si>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</si>
  <si>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</si>
  <si>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</si>
  <si>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</si>
  <si>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</si>
  <si>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</si>
  <si>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</si>
  <si>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</si>
  <si>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</si>
  <si>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</si>
  <si>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</si>
  <si>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</si>
  <si>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</si>
  <si>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</si>
  <si>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</si>
  <si>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</si>
  <si>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</si>
  <si>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</si>
  <si>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</si>
  <si>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</si>
  <si>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</si>
  <si>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</si>
  <si>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</si>
  <si>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</si>
  <si>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</si>
  <si>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</si>
  <si>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</si>
  <si>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</si>
  <si>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</si>
  <si>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</si>
  <si>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</si>
  <si>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</si>
  <si>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</si>
  <si>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</si>
  <si>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</si>
  <si>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</si>
  <si>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</si>
  <si>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</si>
  <si>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</si>
  <si>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</si>
  <si>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</si>
  <si>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</si>
  <si>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</si>
  <si>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</si>
  <si>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</si>
  <si>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</si>
  <si>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</si>
  <si>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</si>
  <si>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</si>
  <si>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</si>
  <si>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</si>
  <si>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</si>
  <si>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</si>
  <si>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</si>
  <si>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</si>
  <si>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</si>
  <si>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</si>
  <si>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</si>
  <si>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</si>
  <si>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</si>
  <si>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</si>
  <si>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</si>
  <si>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</si>
  <si>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</si>
  <si>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</si>
  <si>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</si>
  <si>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</si>
  <si>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</si>
  <si>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</si>
  <si>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</si>
  <si>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</si>
  <si>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</si>
  <si>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</si>
  <si>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</si>
  <si>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</si>
  <si>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</si>
  <si>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</si>
  <si>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</si>
  <si>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</si>
  <si>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</si>
  <si>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</si>
  <si>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</si>
  <si>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</si>
  <si>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</si>
  <si>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</si>
  <si>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</si>
  <si>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</si>
  <si>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</si>
  <si>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</si>
  <si>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</si>
  <si>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</si>
  <si>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</si>
  <si>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</si>
  <si>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</si>
  <si>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</si>
  <si>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</si>
  <si>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</si>
  <si>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</si>
  <si>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</si>
  <si>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</si>
  <si>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</si>
  <si>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</si>
  <si>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</si>
  <si>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</si>
  <si>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</si>
  <si>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</si>
  <si>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</si>
  <si>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</si>
  <si>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</si>
  <si>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</si>
  <si>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</si>
  <si>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</si>
  <si>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</si>
  <si>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</si>
  <si>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</si>
  <si>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</si>
  <si>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</si>
  <si>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</si>
  <si>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</si>
  <si>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</si>
  <si>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</si>
  <si>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</si>
  <si>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</si>
  <si>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</si>
  <si>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</si>
  <si>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</si>
  <si>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</si>
  <si>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</si>
  <si>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</si>
  <si>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</si>
  <si>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</si>
  <si>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</si>
  <si>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</si>
  <si>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</si>
  <si>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</si>
  <si>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</si>
  <si>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</si>
  <si>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</si>
  <si>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</si>
  <si>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</si>
  <si>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</si>
  <si>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</si>
  <si>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</si>
  <si>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</si>
  <si>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</si>
  <si>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</si>
  <si>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</si>
  <si>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</si>
  <si>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</si>
  <si>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</si>
  <si>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</si>
  <si>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</si>
  <si>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</si>
  <si>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</si>
  <si>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</si>
  <si>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</si>
  <si>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</si>
  <si>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</si>
  <si>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</si>
  <si>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</si>
  <si>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</si>
  <si>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</si>
  <si>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</si>
  <si>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</si>
  <si>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</si>
  <si>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</si>
  <si>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</si>
  <si>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</si>
  <si>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</si>
  <si>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</si>
  <si>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</si>
  <si>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</si>
  <si>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</si>
  <si>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</si>
  <si>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</si>
  <si>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</si>
  <si>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</si>
  <si>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</si>
  <si>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</si>
  <si>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</si>
  <si>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</si>
  <si>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</si>
  <si>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</si>
  <si>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</si>
  <si>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</si>
  <si>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</si>
  <si>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</si>
  <si>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</si>
  <si>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</si>
  <si>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</si>
  <si>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</si>
  <si>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</si>
  <si>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</si>
  <si>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</si>
  <si>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</si>
  <si>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</si>
  <si>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</si>
  <si>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</si>
  <si>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</si>
  <si>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</si>
  <si>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</si>
  <si>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</si>
  <si>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</si>
  <si>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</si>
  <si>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</si>
  <si>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</si>
  <si>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</si>
  <si>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</si>
  <si>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</si>
  <si>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</si>
  <si>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</si>
  <si>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</si>
  <si>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</si>
  <si>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</si>
  <si>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</si>
  <si>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</si>
  <si>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</si>
  <si>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</si>
  <si>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</si>
  <si>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</si>
  <si>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</si>
  <si>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</si>
  <si>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</si>
  <si>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</si>
  <si>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</si>
  <si>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</si>
  <si>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</si>
  <si>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</si>
  <si>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</si>
  <si>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</si>
  <si>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</si>
  <si>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</si>
  <si>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</si>
  <si>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</si>
  <si>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</si>
  <si>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</si>
  <si>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</si>
  <si>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</si>
  <si>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</si>
  <si>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</si>
  <si>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</si>
  <si>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</si>
  <si>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</si>
  <si>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</si>
  <si>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</si>
  <si>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</si>
  <si>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</si>
  <si>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</si>
  <si>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</si>
  <si>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</si>
  <si>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</si>
  <si>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</si>
  <si>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</si>
  <si>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</si>
  <si>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</si>
  <si>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</si>
  <si>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</si>
  <si>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</si>
  <si>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</si>
  <si>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</si>
  <si>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</si>
  <si>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</si>
  <si>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</si>
  <si>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</si>
  <si>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</si>
  <si>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</si>
  <si>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</si>
  <si>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</si>
  <si>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</si>
  <si>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</si>
  <si>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</si>
  <si>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</si>
  <si>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</si>
  <si>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</si>
  <si>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</si>
  <si>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</si>
  <si>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</si>
  <si>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</si>
  <si>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</si>
  <si>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</si>
  <si>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</si>
  <si>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</si>
  <si>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</si>
  <si>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</si>
  <si>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</si>
  <si>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</si>
  <si>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</si>
  <si>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</si>
  <si>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</si>
  <si>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</si>
  <si>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</si>
  <si>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</si>
  <si>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</si>
  <si>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</si>
  <si>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</si>
  <si>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</si>
  <si>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</si>
  <si>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</si>
  <si>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</si>
  <si>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</si>
  <si>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</si>
  <si>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</si>
  <si>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</si>
  <si>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</si>
  <si>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</si>
  <si>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</si>
  <si>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</si>
  <si>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</si>
  <si>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</si>
  <si>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</si>
  <si>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</si>
  <si>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</si>
  <si>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</si>
  <si>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</si>
  <si>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</si>
  <si>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</si>
  <si>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</si>
  <si>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</si>
  <si>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</si>
  <si>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</si>
  <si>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</si>
  <si>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</si>
  <si>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</si>
  <si>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</si>
  <si>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</si>
  <si>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</si>
  <si>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</si>
  <si>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</si>
  <si>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</si>
  <si>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</si>
  <si>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</si>
  <si>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</si>
  <si>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</si>
  <si>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</si>
  <si>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</si>
  <si>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</si>
  <si>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</si>
  <si>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</si>
  <si>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</si>
  <si>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</si>
  <si>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</si>
  <si>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</si>
  <si>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</si>
  <si>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</si>
  <si>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</si>
  <si>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</si>
  <si>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</si>
  <si>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</si>
  <si>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</si>
  <si>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</si>
  <si>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</si>
  <si>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</si>
  <si>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</si>
  <si>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</si>
  <si>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</si>
  <si>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</si>
  <si>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</si>
  <si>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</si>
  <si>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</si>
  <si>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</si>
  <si>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</si>
  <si>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</si>
  <si>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</si>
  <si>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</si>
  <si>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</si>
  <si>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</si>
  <si>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</si>
  <si>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</si>
  <si>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</si>
  <si>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</si>
  <si>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</si>
  <si>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</si>
  <si>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</si>
  <si>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</si>
  <si>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</si>
  <si>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</si>
  <si>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</si>
  <si>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</si>
  <si>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</si>
  <si>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</si>
  <si>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</si>
  <si>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</si>
  <si>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</si>
  <si>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</si>
  <si>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</si>
  <si>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</si>
  <si>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</si>
  <si>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</si>
  <si>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</si>
  <si>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</si>
  <si>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</si>
  <si>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</si>
  <si>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</si>
  <si>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</si>
  <si>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</si>
  <si>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</si>
  <si>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</si>
  <si>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</si>
  <si>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</si>
  <si>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</si>
  <si>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</si>
  <si>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</si>
  <si>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</si>
  <si>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</si>
  <si>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</si>
  <si>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</si>
  <si>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</si>
  <si>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</si>
  <si>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</si>
  <si>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</si>
  <si>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</si>
  <si>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</si>
  <si>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</si>
  <si>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</si>
  <si>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</si>
  <si>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</si>
  <si>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</si>
  <si>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</si>
  <si>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</si>
  <si>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</si>
  <si>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</si>
  <si>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</si>
  <si>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</si>
  <si>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</si>
  <si>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</si>
  <si>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</si>
  <si>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</si>
  <si>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</si>
  <si>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</si>
  <si>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</si>
  <si>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</si>
  <si>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</si>
  <si>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</si>
  <si>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</si>
  <si>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</si>
  <si>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</si>
  <si>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</si>
  <si>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</si>
  <si>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</si>
  <si>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</si>
  <si>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</si>
  <si>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</si>
  <si>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</si>
  <si>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</si>
  <si>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</si>
  <si>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</si>
  <si>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</si>
  <si>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</si>
  <si>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</si>
  <si>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</si>
  <si>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</si>
  <si>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</si>
  <si>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</si>
  <si>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</si>
  <si>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</si>
  <si>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</si>
  <si>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</si>
  <si>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</si>
  <si>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</si>
  <si>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</si>
  <si>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</si>
  <si>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</si>
  <si>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</si>
  <si>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</si>
  <si>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</si>
  <si>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</si>
  <si>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</si>
  <si>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</si>
  <si>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</si>
  <si>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</si>
  <si>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</si>
  <si>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</si>
  <si>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</si>
  <si>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</si>
  <si>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</si>
  <si>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</si>
  <si>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</si>
  <si>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</si>
  <si>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</si>
  <si>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</si>
  <si>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</si>
  <si>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</si>
  <si>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</si>
  <si>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</si>
  <si>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</si>
  <si>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</si>
  <si>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</si>
  <si>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</si>
  <si>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</si>
  <si>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</si>
  <si>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</si>
  <si>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</si>
  <si>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</si>
  <si>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</si>
  <si>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</si>
  <si>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</si>
  <si>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</si>
  <si>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</si>
  <si>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</si>
  <si>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</si>
  <si>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</si>
  <si>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</si>
  <si>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</si>
  <si>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</si>
  <si>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</si>
  <si>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</si>
  <si>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</si>
  <si>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</si>
  <si>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</si>
  <si>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</si>
  <si>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</si>
  <si>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</si>
  <si>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</si>
  <si>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</si>
  <si>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</si>
  <si>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</si>
  <si>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</si>
  <si>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</si>
  <si>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</si>
  <si>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</si>
  <si>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</si>
  <si>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</si>
  <si>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</si>
  <si>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</si>
  <si>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</si>
  <si>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</si>
  <si>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</si>
  <si>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</si>
  <si>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</si>
  <si>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</si>
  <si>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</si>
  <si>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</si>
  <si>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</si>
  <si>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</si>
  <si>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</si>
  <si>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</si>
  <si>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</si>
  <si>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</si>
  <si>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</si>
  <si>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</si>
  <si>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</si>
  <si>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</si>
  <si>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</si>
  <si>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</si>
  <si>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</si>
  <si>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</si>
  <si>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</si>
  <si>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</si>
  <si>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</si>
  <si>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</si>
  <si>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</si>
  <si>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</si>
  <si>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</si>
  <si>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</si>
  <si>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</si>
  <si>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</si>
  <si>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</si>
  <si>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</si>
  <si>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</si>
  <si>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</si>
  <si>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</si>
  <si>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</si>
  <si>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</si>
  <si>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</si>
  <si>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</si>
  <si>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</si>
  <si>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</si>
  <si>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</si>
  <si>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</si>
  <si>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</si>
  <si>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</si>
  <si>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</si>
  <si>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</si>
  <si>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</si>
  <si>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</si>
  <si>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</si>
  <si>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</si>
  <si>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</si>
  <si>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</si>
  <si>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</si>
  <si>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</si>
  <si>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</si>
  <si>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</si>
  <si>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</si>
  <si>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</si>
  <si>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</si>
  <si>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</si>
  <si>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</si>
  <si>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</si>
  <si>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</si>
  <si>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</si>
  <si>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</si>
  <si>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</si>
  <si>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</si>
  <si>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</si>
  <si>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</si>
  <si>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</si>
  <si>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</si>
  <si>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</si>
  <si>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</si>
  <si>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</si>
  <si>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</si>
  <si>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</si>
  <si>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</si>
  <si>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</si>
  <si>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</si>
  <si>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</si>
  <si>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</si>
  <si>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</si>
  <si>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</si>
  <si>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</si>
  <si>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</si>
  <si>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</si>
  <si>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</si>
  <si>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</si>
  <si>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</si>
  <si>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</si>
  <si>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</si>
  <si>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</si>
  <si>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</si>
  <si>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</si>
  <si>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</si>
  <si>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</si>
  <si>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</si>
  <si>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</si>
  <si>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</si>
  <si>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</si>
  <si>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</si>
  <si>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</si>
  <si>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</si>
  <si>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</si>
  <si>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</si>
  <si>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</si>
  <si>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</si>
  <si>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</si>
  <si>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</si>
  <si>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</si>
  <si>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</si>
  <si>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</si>
  <si>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</si>
  <si>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</si>
  <si>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</si>
  <si>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</si>
  <si>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</si>
  <si>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</si>
  <si>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</si>
  <si>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</si>
  <si>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</si>
  <si>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</si>
  <si>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</si>
  <si>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</si>
  <si>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</si>
  <si>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</si>
  <si>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</si>
  <si>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</si>
  <si>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</si>
  <si>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</si>
  <si>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</si>
  <si>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</si>
  <si>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</si>
  <si>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</si>
  <si>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</si>
  <si>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</si>
  <si>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</si>
  <si>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</si>
  <si>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</si>
  <si>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</si>
  <si>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</si>
  <si>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</si>
  <si>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</si>
  <si>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</si>
  <si>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</si>
  <si>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</si>
  <si>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</si>
  <si>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</si>
  <si>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</si>
  <si>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</si>
  <si>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</si>
  <si>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</si>
  <si>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</si>
  <si>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</si>
  <si>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</si>
  <si>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</si>
  <si>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</si>
  <si>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</si>
  <si>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</si>
  <si>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</si>
  <si>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</si>
  <si>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</si>
  <si>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</si>
  <si>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</si>
  <si>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</si>
  <si>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</si>
  <si>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</si>
  <si>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</si>
  <si>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</si>
  <si>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</si>
  <si>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</si>
  <si>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</si>
  <si>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</si>
  <si>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</si>
  <si>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</si>
  <si>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</si>
  <si>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</si>
  <si>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</si>
  <si>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</si>
  <si>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</si>
  <si>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</si>
  <si>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</si>
  <si>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</si>
  <si>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</si>
  <si>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</si>
  <si>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</si>
  <si>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</si>
  <si>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</si>
  <si>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</si>
  <si>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</si>
  <si>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</si>
  <si>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</si>
  <si>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</si>
  <si>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</si>
  <si>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</si>
  <si>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</si>
  <si>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</si>
  <si>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</si>
  <si>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</si>
  <si>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</si>
  <si>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</si>
  <si>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</si>
  <si>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</si>
  <si>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</si>
  <si>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</si>
  <si>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</si>
  <si>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</si>
  <si>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</si>
  <si>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</si>
  <si>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</si>
  <si>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</si>
  <si>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</si>
  <si>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</si>
  <si>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</si>
  <si>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</si>
  <si>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</si>
  <si>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</si>
  <si>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</si>
  <si>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</si>
  <si>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</si>
  <si>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</si>
  <si>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</si>
  <si>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</si>
  <si>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</si>
  <si>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</si>
  <si>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</si>
  <si>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</si>
  <si>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</si>
  <si>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</si>
  <si>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</si>
  <si>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</si>
  <si>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</si>
  <si>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</si>
  <si>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</si>
  <si>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</si>
  <si>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</si>
  <si>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</si>
  <si>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</si>
  <si>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</si>
  <si>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</si>
  <si>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</si>
  <si>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</si>
  <si>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</si>
  <si>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</si>
  <si>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</si>
  <si>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</si>
  <si>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</si>
  <si>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</si>
  <si>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</si>
  <si>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</si>
  <si>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</si>
  <si>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</si>
  <si>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</si>
  <si>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</si>
  <si>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</si>
  <si>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</si>
  <si>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</si>
  <si>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</si>
  <si>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</si>
  <si>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</si>
  <si>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</si>
  <si>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</si>
  <si>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</si>
  <si>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</si>
  <si>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</si>
  <si>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</si>
  <si>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</si>
  <si>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</si>
  <si>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</si>
  <si>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</si>
  <si>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</si>
  <si>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</si>
  <si>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</si>
  <si>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</si>
  <si>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</si>
  <si>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</si>
  <si>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</si>
  <si>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</si>
  <si>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</si>
  <si>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</si>
  <si>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</si>
  <si>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</si>
  <si>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</si>
  <si>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</si>
  <si>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</si>
  <si>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</si>
  <si>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</si>
  <si>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</si>
  <si>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</si>
  <si>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</si>
  <si>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</si>
  <si>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</si>
  <si>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</si>
  <si>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</si>
  <si>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</si>
  <si>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</si>
  <si>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</si>
  <si>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</si>
  <si>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</si>
  <si>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</si>
  <si>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</si>
  <si>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</si>
  <si>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</si>
  <si>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</si>
  <si>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</si>
  <si>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</si>
  <si>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</si>
  <si>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</si>
  <si>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</si>
  <si>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</si>
  <si>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</si>
  <si>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</si>
  <si>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</si>
  <si>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</si>
  <si>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</si>
  <si>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</si>
  <si>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</si>
  <si>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</si>
  <si>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</si>
  <si>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</si>
  <si>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</si>
  <si>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</si>
  <si>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</si>
  <si>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</si>
  <si>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</si>
  <si>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</si>
  <si>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</si>
  <si>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</si>
  <si>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</si>
  <si>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</si>
  <si>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</si>
  <si>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</si>
  <si>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</si>
  <si>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</si>
  <si>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</si>
  <si>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</si>
  <si>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</si>
  <si>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</si>
  <si>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</si>
  <si>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</si>
  <si>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</si>
  <si>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</si>
  <si>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</si>
  <si>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</si>
  <si>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</si>
  <si>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</si>
  <si>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</si>
  <si>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</si>
  <si>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</si>
  <si>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</si>
  <si>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</si>
  <si>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</si>
  <si>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</si>
  <si>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</si>
  <si>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</si>
  <si>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</si>
  <si>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</si>
  <si>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</si>
  <si>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</si>
  <si>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</si>
  <si>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</si>
  <si>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</si>
  <si>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</si>
  <si>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</si>
  <si>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</si>
  <si>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</si>
  <si>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</si>
  <si>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</si>
  <si>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</si>
  <si>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</si>
  <si>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</si>
  <si>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</si>
  <si>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</si>
  <si>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</si>
  <si>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</si>
  <si>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</si>
  <si>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</si>
  <si>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</si>
  <si>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</si>
  <si>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</si>
  <si>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</si>
  <si>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</si>
  <si>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</si>
  <si>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</si>
  <si>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</si>
  <si>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</si>
  <si>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</si>
  <si>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</si>
  <si>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</si>
  <si>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</si>
  <si>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</si>
  <si>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</si>
  <si>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</si>
  <si>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</si>
  <si>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</si>
  <si>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</si>
  <si>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</si>
  <si>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</si>
  <si>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</si>
  <si>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</si>
  <si>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</si>
  <si>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</si>
  <si>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</si>
  <si>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</si>
  <si>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</si>
  <si>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</si>
  <si>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</si>
  <si>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</si>
  <si>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</si>
  <si>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</si>
  <si>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</si>
  <si>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</si>
  <si>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</si>
  <si>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</si>
  <si>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</si>
  <si>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</si>
  <si>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</si>
  <si>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</si>
  <si>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</si>
  <si>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</si>
  <si>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</si>
  <si>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</si>
  <si>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</si>
  <si>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</si>
  <si>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</si>
  <si>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</si>
  <si>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</si>
  <si>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</si>
  <si>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</si>
  <si>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</si>
  <si>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</si>
  <si>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</si>
  <si>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</si>
  <si>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</si>
  <si>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</si>
  <si>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</si>
  <si>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</si>
  <si>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</si>
  <si>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</si>
  <si>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</si>
  <si>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</si>
  <si>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</si>
  <si>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</si>
  <si>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</si>
  <si>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</si>
  <si>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</si>
  <si>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</si>
  <si>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</si>
  <si>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</si>
  <si>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</si>
  <si>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</si>
  <si>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</si>
  <si>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</si>
  <si>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</si>
  <si>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</si>
  <si>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</si>
  <si>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</si>
  <si>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</si>
  <si>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</si>
  <si>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</si>
  <si>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</si>
  <si>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</si>
  <si>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</si>
  <si>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</si>
  <si>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</si>
  <si>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</si>
  <si>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</si>
  <si>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</si>
  <si>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</si>
  <si>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</si>
  <si>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</si>
  <si>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</si>
  <si>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</si>
  <si>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</si>
  <si>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</si>
  <si>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</si>
  <si>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</si>
  <si>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</si>
  <si>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</si>
  <si>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</si>
  <si>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</si>
  <si>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</si>
  <si>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</si>
  <si>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</si>
  <si>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</si>
  <si>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</si>
  <si>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</si>
  <si>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</si>
  <si>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</si>
  <si>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</si>
  <si>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</si>
  <si>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</si>
  <si>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</si>
  <si>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</si>
  <si>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</si>
  <si>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</si>
  <si>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</si>
  <si>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</si>
  <si>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</si>
  <si>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</si>
  <si>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</si>
  <si>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</si>
  <si>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</si>
  <si>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</si>
  <si>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</si>
  <si>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</si>
  <si>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</si>
  <si>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</si>
  <si>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</si>
  <si>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</si>
  <si>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</si>
  <si>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</si>
  <si>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</si>
  <si>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</si>
  <si>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</si>
  <si>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</si>
  <si>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</si>
  <si>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</si>
  <si>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</si>
  <si>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</si>
  <si>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</si>
  <si>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</si>
  <si>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</si>
  <si>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</si>
  <si>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</si>
  <si>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</si>
  <si>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</si>
  <si>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</si>
  <si>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</si>
  <si>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</si>
  <si>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</si>
  <si>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</si>
  <si>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</si>
  <si>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</si>
  <si>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</si>
  <si>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</si>
  <si>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</si>
  <si>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</si>
  <si>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</si>
  <si>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</si>
  <si>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</si>
  <si>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</si>
  <si>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</si>
  <si>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</si>
  <si>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</si>
  <si>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</si>
  <si>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</si>
  <si>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</si>
  <si>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</si>
  <si>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</si>
  <si>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</si>
  <si>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</si>
  <si>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</si>
  <si>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</si>
  <si>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</si>
  <si>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</si>
  <si>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</si>
  <si>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</si>
  <si>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</si>
  <si>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</si>
  <si>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</si>
  <si>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</si>
  <si>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</si>
  <si>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</si>
  <si>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</si>
  <si>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</si>
  <si>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</si>
  <si>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</si>
  <si>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</si>
  <si>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</si>
  <si>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</si>
  <si>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</si>
  <si>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</si>
  <si>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</si>
  <si>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</si>
  <si>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</si>
  <si>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</si>
  <si>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</si>
  <si>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</si>
  <si>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</si>
  <si>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</si>
  <si>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</si>
  <si>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</si>
  <si>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</si>
  <si>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</si>
  <si>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</si>
  <si>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</si>
  <si>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</si>
  <si>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</si>
  <si>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</si>
  <si>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</si>
  <si>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</si>
  <si>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</si>
  <si>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</si>
  <si>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</si>
  <si>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</si>
  <si>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</si>
  <si>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</si>
  <si>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</si>
  <si>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</si>
  <si>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</si>
  <si>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</si>
  <si>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</si>
  <si>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</si>
  <si>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</si>
  <si>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</si>
  <si>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</si>
  <si>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</si>
  <si>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</si>
  <si>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</si>
  <si>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</si>
  <si>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</si>
  <si>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</si>
  <si>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</si>
  <si>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</si>
  <si>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</si>
  <si>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</si>
  <si>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</si>
  <si>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</si>
  <si>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</si>
  <si>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</si>
  <si>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</si>
  <si>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</si>
  <si>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</si>
  <si>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</si>
  <si>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</si>
  <si>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</si>
  <si>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</si>
  <si>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</si>
  <si>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</si>
  <si>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</si>
  <si>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</si>
  <si>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</si>
  <si>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</si>
  <si>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</si>
  <si>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</si>
  <si>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</si>
  <si>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</si>
  <si>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</si>
  <si>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</si>
  <si>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</si>
  <si>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</si>
  <si>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</si>
  <si>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</si>
  <si>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</si>
  <si>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</si>
  <si>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</si>
  <si>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</si>
  <si>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</si>
  <si>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</si>
  <si>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</si>
  <si>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</si>
  <si>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</si>
  <si>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</si>
  <si>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</si>
  <si>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</si>
  <si>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</si>
  <si>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</si>
  <si>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</si>
  <si>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</si>
  <si>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</si>
  <si>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</si>
  <si>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</si>
  <si>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</si>
  <si>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</si>
  <si>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</si>
  <si>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</si>
  <si>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</si>
  <si>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</si>
  <si>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</si>
  <si>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</si>
  <si>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</si>
  <si>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</si>
  <si>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</si>
  <si>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</si>
  <si>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</si>
  <si>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</si>
  <si>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</si>
  <si>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</si>
  <si>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</si>
  <si>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</si>
  <si>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</si>
  <si>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</si>
  <si>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</si>
  <si>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</si>
  <si>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</si>
  <si>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</si>
  <si>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</si>
  <si>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</si>
  <si>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</si>
  <si>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</si>
  <si>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</si>
  <si>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</si>
  <si>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</si>
  <si>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</si>
  <si>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</si>
  <si>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</si>
  <si>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</si>
  <si>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</si>
  <si>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</si>
  <si>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</si>
  <si>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</si>
  <si>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</si>
  <si>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</si>
  <si>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</si>
  <si>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</si>
  <si>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</si>
  <si>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</si>
  <si>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</si>
  <si>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</si>
  <si>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</si>
  <si>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</si>
  <si>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</si>
  <si>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</si>
  <si>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</si>
  <si>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</si>
  <si>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</si>
  <si>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</si>
  <si>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</si>
  <si>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</si>
  <si>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</si>
  <si>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</si>
  <si>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</si>
  <si>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</si>
  <si>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</si>
  <si>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</si>
  <si>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</si>
  <si>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</si>
  <si>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</si>
  <si>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</si>
  <si>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</si>
  <si>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</si>
  <si>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</si>
  <si>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</si>
  <si>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</si>
  <si>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</si>
  <si>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</si>
  <si>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</si>
  <si>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</si>
  <si>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</si>
  <si>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</si>
  <si>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</si>
  <si>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</si>
  <si>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</si>
  <si>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</si>
  <si>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</si>
  <si>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</si>
  <si>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</si>
  <si>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</si>
  <si>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</si>
  <si>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</si>
  <si>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</si>
  <si>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</si>
  <si>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</si>
  <si>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</si>
  <si>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</si>
  <si>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</si>
  <si>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</si>
  <si>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</si>
  <si>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</si>
  <si>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</si>
  <si>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</si>
  <si>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</si>
  <si>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</si>
  <si>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</si>
  <si>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</si>
  <si>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</si>
  <si>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</si>
  <si>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</si>
  <si>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</si>
  <si>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</si>
  <si>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</si>
  <si>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</si>
  <si>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</si>
  <si>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</si>
  <si>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</si>
  <si>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</si>
  <si>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</si>
  <si>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</si>
  <si>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</si>
  <si>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</si>
  <si>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</si>
  <si>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</si>
  <si>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</si>
  <si>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</si>
  <si>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</si>
  <si>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</si>
  <si>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</si>
  <si>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</si>
  <si>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</si>
  <si>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</si>
  <si>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</si>
  <si>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</si>
  <si>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</si>
  <si>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</si>
  <si>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</si>
  <si>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</si>
  <si>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</si>
  <si>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</si>
  <si>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</si>
  <si>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</si>
  <si>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</si>
  <si>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</si>
  <si>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</si>
  <si>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</si>
  <si>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</si>
  <si>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</si>
  <si>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</si>
  <si>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</si>
  <si>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</si>
  <si>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</si>
  <si>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</si>
  <si>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</si>
  <si>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</si>
  <si>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</si>
  <si>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</si>
  <si>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</si>
  <si>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</si>
  <si>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</si>
  <si>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</si>
  <si>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</si>
  <si>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</si>
  <si>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</si>
  <si>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</si>
  <si>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</si>
  <si>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</si>
  <si>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</si>
  <si>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</si>
  <si>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</si>
  <si>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</si>
  <si>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</si>
  <si>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</si>
  <si>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</si>
  <si>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</si>
  <si>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</si>
  <si>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</si>
  <si>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</si>
  <si>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</si>
  <si>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</si>
  <si>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</si>
  <si>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</si>
  <si>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</si>
  <si>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</si>
  <si>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</si>
  <si>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</si>
  <si>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</si>
  <si>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</si>
  <si>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</si>
  <si>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</si>
  <si>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</si>
  <si>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</si>
  <si>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</si>
  <si>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</si>
  <si>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</si>
  <si>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</si>
  <si>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</si>
  <si>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</si>
  <si>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</si>
  <si>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</si>
  <si>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</si>
  <si>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</si>
  <si>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</si>
  <si>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</si>
  <si>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</si>
  <si>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</si>
  <si>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</si>
  <si>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</si>
  <si>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</si>
  <si>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</si>
  <si>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</si>
  <si>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</si>
  <si>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</si>
  <si>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</si>
  <si>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</si>
  <si>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</si>
  <si>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</si>
  <si>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</si>
  <si>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</si>
  <si>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</si>
  <si>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</si>
  <si>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</si>
  <si>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</si>
  <si>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</si>
  <si>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</si>
  <si>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</si>
  <si>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</si>
  <si>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</si>
  <si>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</si>
  <si>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</si>
  <si>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</si>
  <si>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</si>
  <si>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</si>
  <si>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</si>
  <si>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</si>
  <si>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</si>
  <si>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</si>
  <si>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</si>
  <si>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</si>
  <si>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</si>
  <si>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</si>
  <si>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</si>
  <si>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</si>
  <si>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</si>
  <si>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</si>
  <si>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</si>
  <si>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</si>
  <si>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</si>
  <si>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</si>
  <si>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</si>
  <si>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</si>
  <si>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</si>
  <si>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</si>
  <si>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</si>
  <si>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</si>
  <si>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</si>
  <si>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</si>
  <si>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</si>
  <si>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</si>
  <si>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</si>
  <si>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</si>
  <si>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</si>
  <si>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</si>
  <si>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</si>
  <si>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</si>
  <si>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</si>
  <si>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</si>
  <si>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</si>
  <si>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</si>
  <si>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</si>
  <si>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</si>
  <si>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</si>
  <si>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</si>
  <si>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</si>
  <si>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</si>
  <si>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</si>
  <si>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</si>
  <si>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</si>
  <si>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</si>
  <si>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</si>
  <si>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</si>
  <si>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</si>
  <si>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</si>
  <si>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</si>
  <si>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</si>
  <si>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</si>
  <si>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</si>
  <si>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</si>
  <si>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</si>
  <si>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</si>
  <si>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</si>
  <si>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</si>
  <si>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</si>
  <si>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</si>
  <si>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</si>
  <si>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</si>
  <si>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</si>
  <si>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</si>
  <si>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</si>
  <si>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</si>
  <si>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</si>
  <si>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</si>
  <si>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</si>
  <si>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</si>
  <si>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</si>
  <si>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</si>
  <si>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</si>
  <si>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</si>
  <si>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</si>
  <si>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</si>
  <si>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</si>
  <si>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</si>
  <si>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</si>
  <si>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</si>
  <si>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</si>
  <si>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</si>
  <si>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</si>
  <si>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</si>
  <si>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</si>
  <si>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</si>
  <si>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</si>
  <si>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</si>
  <si>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</si>
  <si>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</si>
  <si>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</si>
  <si>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</si>
  <si>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</si>
  <si>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</si>
  <si>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</si>
  <si>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</si>
  <si>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</si>
  <si>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</si>
  <si>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</si>
  <si>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</si>
  <si>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</si>
  <si>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</si>
  <si>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</si>
  <si>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</si>
  <si>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</si>
  <si>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</si>
  <si>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</si>
  <si>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</si>
  <si>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</si>
  <si>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</si>
  <si>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</si>
  <si>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</si>
  <si>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</si>
  <si>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</si>
  <si>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</si>
  <si>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</si>
  <si>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</si>
  <si>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</si>
  <si>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</si>
  <si>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</si>
  <si>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</si>
  <si>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</si>
  <si>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</si>
  <si>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</si>
  <si>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</si>
  <si>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</si>
  <si>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</si>
  <si>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</si>
  <si>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</si>
  <si>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</si>
  <si>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</si>
  <si>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</si>
  <si>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</si>
  <si>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</si>
  <si>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</si>
  <si>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</si>
  <si>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</si>
  <si>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</si>
  <si>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</si>
  <si>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</si>
  <si>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</si>
  <si>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</si>
  <si>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</si>
  <si>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</si>
  <si>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</si>
  <si>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</si>
  <si>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</si>
  <si>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</si>
  <si>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</si>
  <si>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</si>
  <si>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</si>
  <si>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</si>
  <si>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</si>
  <si>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</si>
  <si>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</si>
  <si>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</si>
  <si>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</si>
  <si>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</si>
  <si>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</si>
  <si>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</si>
  <si>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</si>
  <si>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</si>
  <si>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</si>
  <si>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</si>
  <si>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</si>
  <si>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</si>
  <si>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</si>
  <si>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</si>
  <si>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</si>
  <si>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</si>
  <si>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</si>
  <si>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</si>
  <si>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</si>
  <si>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</si>
  <si>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</si>
  <si>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</si>
  <si>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</si>
  <si>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</si>
  <si>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</si>
  <si>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</si>
  <si>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</si>
  <si>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</si>
  <si>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</si>
  <si>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</si>
  <si>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</si>
  <si>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</si>
  <si>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</si>
  <si>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</si>
  <si>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</si>
  <si>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</si>
  <si>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</si>
  <si>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</si>
  <si>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</si>
  <si>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</si>
  <si>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</si>
  <si>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</si>
  <si>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</si>
  <si>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</si>
  <si>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</si>
  <si>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</si>
  <si>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</si>
  <si>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</si>
  <si>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</si>
  <si>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</si>
  <si>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</si>
  <si>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</si>
  <si>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</si>
  <si>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</si>
  <si>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</si>
  <si>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</si>
  <si>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</si>
  <si>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</si>
  <si>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</si>
  <si>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</si>
  <si>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</si>
  <si>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</si>
  <si>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</si>
  <si>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</si>
  <si>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</si>
  <si>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</si>
  <si>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</si>
  <si>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</si>
  <si>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</si>
  <si>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</si>
  <si>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</si>
  <si>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</si>
  <si>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</si>
  <si>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</si>
  <si>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</si>
  <si>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</si>
  <si>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</si>
  <si>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</si>
  <si>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</si>
  <si>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</si>
  <si>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</si>
  <si>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</si>
  <si>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</si>
  <si>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</si>
  <si>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</si>
  <si>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</si>
  <si>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</si>
  <si>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</si>
  <si>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</si>
  <si>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</si>
  <si>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</si>
  <si>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</si>
  <si>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</si>
  <si>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</si>
  <si>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</si>
  <si>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</si>
  <si>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</si>
  <si>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</si>
  <si>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</si>
  <si>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</si>
  <si>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</si>
  <si>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</si>
  <si>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</si>
  <si>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</si>
  <si>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</si>
  <si>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</si>
  <si>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</si>
  <si>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</si>
  <si>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</si>
  <si>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</si>
  <si>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</si>
  <si>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</si>
  <si>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</si>
  <si>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</si>
  <si>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</si>
  <si>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</si>
  <si>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</si>
  <si>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</si>
  <si>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</si>
  <si>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</si>
  <si>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</si>
  <si>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</si>
  <si>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</si>
  <si>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</si>
  <si>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</si>
  <si>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</si>
  <si>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</si>
  <si>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</si>
  <si>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</si>
  <si>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</si>
  <si>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</si>
  <si>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</si>
  <si>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</si>
  <si>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</si>
  <si>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</si>
  <si>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</si>
  <si>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</si>
  <si>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</si>
  <si>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</si>
  <si>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</si>
  <si>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</si>
  <si>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</si>
  <si>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</si>
  <si>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</si>
  <si>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</si>
  <si>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</si>
  <si>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</si>
  <si>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</si>
  <si>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</si>
  <si>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</si>
  <si>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</si>
  <si>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</si>
  <si>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</si>
  <si>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</si>
  <si>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</si>
  <si>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</si>
  <si>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</si>
  <si>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</si>
  <si>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</si>
  <si>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</si>
  <si>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</si>
  <si>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</si>
  <si>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</si>
  <si>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</si>
  <si>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</si>
  <si>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</si>
  <si>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</si>
  <si>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</si>
  <si>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</si>
  <si>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</si>
  <si>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</si>
  <si>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</si>
  <si>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</si>
  <si>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</si>
  <si>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</si>
  <si>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</si>
  <si>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</si>
  <si>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</si>
  <si>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</si>
  <si>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</si>
  <si>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</si>
  <si>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</si>
  <si>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</si>
  <si>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</si>
  <si>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</si>
  <si>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</si>
  <si>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</si>
  <si>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</si>
  <si>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</si>
  <si>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</si>
  <si>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</si>
  <si>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</si>
  <si>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</si>
  <si>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</si>
  <si>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</si>
  <si>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</si>
  <si>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</si>
  <si>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</si>
  <si>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</si>
  <si>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</si>
  <si>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</si>
  <si>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</si>
  <si>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</si>
  <si>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</si>
  <si>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</si>
  <si>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</si>
  <si>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</si>
  <si>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</si>
  <si>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</si>
  <si>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</si>
  <si>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</si>
  <si>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</si>
  <si>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</si>
  <si>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</si>
  <si>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</si>
  <si>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</si>
  <si>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</si>
  <si>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</si>
  <si>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</si>
  <si>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</si>
  <si>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</si>
  <si>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</si>
  <si>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</si>
  <si>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</si>
  <si>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</si>
  <si>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</si>
  <si>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</si>
  <si>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</si>
  <si>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</si>
  <si>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</si>
  <si>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</si>
  <si>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</si>
  <si>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</si>
  <si>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</si>
  <si>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</si>
  <si>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</si>
  <si>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</si>
  <si>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</si>
  <si>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</si>
  <si>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</si>
  <si>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</si>
  <si>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</si>
  <si>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</si>
  <si>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</si>
  <si>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</si>
  <si>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</si>
  <si>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</si>
  <si>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</si>
  <si>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</si>
  <si>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</si>
  <si>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</si>
  <si>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</si>
  <si>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</si>
  <si>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</si>
  <si>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</si>
  <si>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</si>
  <si>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</si>
  <si>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</si>
  <si>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</si>
  <si>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</si>
  <si>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</si>
  <si>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</si>
  <si>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</si>
  <si>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</si>
  <si>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</si>
  <si>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</si>
  <si>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</si>
  <si>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</si>
  <si>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</si>
  <si>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</si>
  <si>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</si>
  <si>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</si>
  <si>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</si>
  <si>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</si>
  <si>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</si>
  <si>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</si>
  <si>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</si>
  <si>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</si>
  <si>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</si>
  <si>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</si>
  <si>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</si>
  <si>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</si>
  <si>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</si>
  <si>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</si>
  <si>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</si>
  <si>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</si>
  <si>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</si>
  <si>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</si>
  <si>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</si>
  <si>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</si>
  <si>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</si>
  <si>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</si>
  <si>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</si>
  <si>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</si>
  <si>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</si>
  <si>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</si>
  <si>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</si>
  <si>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</si>
  <si>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</si>
  <si>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</si>
  <si>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</si>
  <si>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</si>
  <si>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</si>
  <si>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</si>
  <si>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</si>
  <si>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</si>
  <si>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</si>
  <si>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</si>
  <si>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</si>
  <si>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</si>
  <si>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</si>
  <si>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</si>
  <si>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</si>
  <si>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</si>
  <si>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</si>
  <si>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</si>
  <si>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</si>
  <si>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</si>
  <si>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</si>
  <si>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</si>
  <si>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</si>
  <si>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</si>
  <si>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</si>
  <si>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</si>
  <si>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</si>
  <si>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</si>
  <si>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</si>
  <si>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</si>
  <si>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</si>
  <si>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</si>
  <si>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</si>
  <si>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</si>
  <si>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</si>
  <si>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</si>
  <si>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</si>
  <si>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</si>
  <si>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</si>
  <si>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</si>
  <si>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</si>
  <si>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</si>
  <si>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</si>
  <si>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</si>
  <si>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</si>
  <si>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</si>
  <si>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</si>
  <si>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</si>
  <si>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</si>
  <si>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</si>
  <si>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</si>
  <si>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</si>
  <si>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</si>
  <si>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</si>
  <si>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</si>
  <si>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</si>
  <si>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</si>
  <si>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</si>
  <si>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</si>
  <si>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</si>
  <si>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</si>
  <si>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</si>
  <si>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</si>
  <si>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</si>
  <si>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</si>
  <si>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</si>
  <si>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</si>
  <si>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</si>
  <si>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</si>
  <si>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</si>
  <si>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</si>
  <si>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</si>
  <si>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</si>
  <si>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</si>
  <si>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</si>
  <si>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</si>
  <si>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</si>
  <si>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</si>
  <si>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</si>
  <si>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</si>
  <si>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</si>
  <si>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</si>
  <si>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</si>
  <si>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</si>
  <si>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</si>
  <si>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</si>
  <si>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</si>
  <si>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</si>
  <si>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</si>
  <si>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</si>
  <si>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</si>
  <si>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</si>
  <si>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</si>
  <si>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</si>
  <si>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</si>
  <si>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</si>
  <si>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</si>
  <si>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</si>
  <si>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</si>
  <si>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</si>
  <si>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</si>
  <si>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</si>
  <si>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</si>
  <si>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</si>
  <si>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</si>
  <si>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</si>
  <si>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</si>
  <si>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</si>
  <si>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</si>
  <si>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</si>
  <si>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</si>
  <si>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</si>
  <si>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</si>
  <si>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</si>
  <si>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</si>
  <si>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</si>
  <si>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</si>
  <si>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</si>
  <si>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</si>
  <si>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</si>
  <si>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</si>
  <si>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</si>
  <si>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</si>
  <si>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</si>
  <si>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</si>
  <si>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</si>
  <si>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</si>
  <si>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</si>
  <si>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</si>
  <si>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</si>
  <si>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</si>
  <si>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</si>
  <si>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</si>
  <si>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</si>
  <si>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</si>
  <si>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</si>
  <si>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</si>
  <si>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</si>
  <si>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</si>
  <si>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</si>
  <si>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</si>
  <si>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</si>
  <si>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</si>
  <si>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</si>
  <si>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</si>
  <si>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</si>
  <si>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</si>
  <si>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</si>
  <si>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</si>
  <si>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</si>
  <si>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</si>
  <si>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</si>
  <si>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</si>
  <si>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</si>
  <si>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</si>
  <si>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</si>
  <si>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</si>
  <si>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</si>
  <si>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</si>
  <si>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</si>
  <si>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</si>
  <si>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</si>
  <si>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</si>
  <si>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</si>
  <si>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</si>
  <si>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</si>
  <si>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</si>
  <si>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</si>
  <si>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</si>
  <si>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</si>
  <si>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</si>
  <si>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</si>
  <si>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</si>
  <si>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</si>
  <si>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</si>
  <si>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</si>
  <si>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</si>
  <si>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</si>
  <si>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</si>
  <si>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</si>
  <si>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</si>
  <si>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</si>
  <si>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</si>
  <si>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</si>
  <si>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</si>
  <si>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</si>
  <si>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</si>
  <si>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</si>
  <si>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</si>
  <si>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</si>
  <si>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</si>
  <si>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</si>
  <si>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</si>
  <si>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</si>
  <si>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</si>
  <si>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</si>
  <si>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</si>
  <si>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</si>
  <si>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</si>
  <si>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</si>
  <si>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</si>
  <si>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</si>
  <si>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</si>
  <si>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</si>
  <si>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</si>
  <si>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</si>
  <si>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</si>
  <si>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</si>
  <si>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</si>
  <si>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</si>
  <si>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</si>
  <si>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</si>
  <si>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</si>
  <si>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</si>
  <si>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</si>
  <si>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</si>
  <si>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</si>
  <si>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</si>
  <si>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</si>
  <si>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</si>
  <si>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</si>
  <si>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</si>
  <si>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</si>
  <si>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</si>
  <si>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</si>
  <si>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</si>
  <si>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</si>
  <si>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</si>
  <si>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</si>
  <si>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</si>
  <si>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</si>
  <si>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</si>
  <si>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</si>
  <si>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</si>
  <si>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</si>
  <si>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</si>
  <si>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</si>
  <si>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</si>
  <si>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</si>
  <si>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</si>
  <si>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</si>
  <si>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</si>
  <si>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</si>
  <si>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</si>
  <si>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</si>
  <si>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</si>
  <si>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</si>
  <si>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</si>
  <si>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</si>
  <si>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</si>
  <si>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</si>
  <si>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</si>
  <si>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</si>
  <si>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</si>
  <si>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</si>
  <si>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</si>
  <si>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</si>
  <si>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</si>
  <si>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</si>
  <si>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</si>
  <si>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</si>
  <si>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</si>
  <si>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</si>
  <si>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</si>
  <si>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</si>
  <si>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</si>
  <si>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</si>
  <si>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</si>
  <si>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</si>
  <si>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</si>
  <si>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</si>
  <si>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</si>
  <si>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</si>
  <si>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</si>
  <si>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</si>
  <si>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</si>
  <si>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</si>
  <si>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</si>
  <si>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</si>
  <si>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</si>
  <si>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</si>
  <si>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</si>
  <si>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</si>
  <si>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</si>
  <si>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</si>
  <si>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</si>
  <si>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</si>
  <si>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</si>
  <si>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</si>
  <si>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</si>
  <si>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</si>
  <si>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</si>
  <si>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</si>
  <si>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</si>
  <si>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</si>
  <si>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</si>
  <si>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</si>
  <si>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</si>
  <si>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</si>
  <si>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</si>
  <si>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</si>
  <si>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</si>
  <si>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</si>
  <si>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</si>
  <si>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</si>
  <si>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</si>
  <si>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</si>
  <si>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</si>
  <si>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</si>
  <si>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</si>
  <si>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</si>
  <si>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</si>
  <si>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</si>
  <si>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</si>
  <si>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</si>
  <si>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</si>
  <si>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</si>
  <si>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</si>
  <si>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</si>
  <si>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</si>
  <si>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</si>
  <si>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</si>
  <si>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</si>
  <si>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</si>
  <si>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</si>
  <si>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</si>
  <si>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</si>
  <si>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</si>
  <si>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</si>
  <si>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</si>
  <si>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</si>
  <si>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</si>
  <si>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</si>
  <si>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</si>
  <si>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</si>
  <si>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</si>
  <si>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</si>
  <si>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</si>
  <si>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</si>
  <si>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</si>
  <si>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</si>
  <si>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</si>
  <si>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</si>
  <si>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</si>
  <si>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</si>
  <si>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</si>
  <si>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</si>
  <si>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</si>
  <si>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</si>
  <si>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</si>
  <si>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</si>
  <si>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</si>
  <si>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</si>
  <si>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</si>
  <si>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</si>
  <si>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</si>
  <si>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</si>
  <si>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</si>
  <si>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</si>
  <si>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</si>
  <si>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</si>
  <si>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</si>
  <si>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</si>
  <si>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</si>
  <si>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</si>
  <si>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</si>
  <si>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</si>
  <si>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</si>
  <si>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</si>
  <si>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</si>
  <si>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</si>
  <si>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</si>
  <si>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</si>
  <si>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</si>
  <si>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</si>
  <si>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</si>
  <si>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</si>
  <si>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</si>
  <si>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</si>
  <si>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</si>
  <si>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</si>
  <si>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</si>
  <si>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</si>
  <si>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</si>
  <si>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</si>
  <si>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</si>
  <si>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</si>
  <si>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</si>
  <si>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</si>
  <si>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</si>
  <si>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</si>
  <si>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</si>
  <si>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</si>
  <si>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</si>
  <si>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</si>
  <si>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</si>
  <si>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</si>
  <si>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</si>
  <si>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</si>
  <si>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</si>
  <si>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</si>
  <si>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</si>
  <si>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</si>
  <si>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</si>
  <si>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</si>
  <si>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</si>
  <si>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</si>
  <si>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</si>
  <si>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</si>
  <si>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</si>
  <si>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</si>
  <si>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</si>
  <si>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</si>
  <si>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</si>
  <si>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</si>
  <si>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</si>
  <si>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</si>
  <si>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</si>
  <si>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</si>
  <si>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</si>
  <si>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</si>
  <si>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</si>
  <si>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</si>
  <si>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</si>
  <si>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</si>
  <si>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</si>
  <si>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</si>
  <si>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</si>
  <si>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</si>
  <si>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</si>
  <si>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</si>
  <si>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</si>
  <si>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</si>
  <si>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</si>
  <si>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</si>
  <si>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</si>
  <si>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</si>
  <si>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</si>
  <si>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</si>
  <si>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</si>
  <si>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</si>
  <si>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</si>
  <si>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</si>
  <si>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</si>
  <si>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</si>
  <si>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</si>
  <si>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</si>
  <si>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</si>
  <si>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</si>
  <si>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</si>
  <si>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</si>
  <si>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</si>
  <si>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</si>
  <si>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</si>
  <si>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</si>
  <si>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</si>
  <si>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</si>
  <si>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</si>
  <si>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</si>
  <si>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</si>
  <si>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</si>
  <si>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</si>
  <si>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</si>
  <si>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</si>
  <si>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</si>
  <si>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</si>
  <si>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</si>
  <si>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</si>
  <si>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</si>
  <si>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</si>
  <si>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</si>
  <si>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</si>
  <si>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</si>
  <si>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</si>
  <si>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</si>
  <si>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</si>
  <si>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</si>
  <si>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</si>
  <si>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</si>
  <si>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</si>
  <si>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</si>
  <si>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</si>
  <si>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</si>
  <si>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</si>
  <si>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</si>
  <si>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</si>
  <si>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</si>
  <si>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</si>
  <si>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</si>
  <si>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</si>
  <si>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</si>
  <si>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</si>
  <si>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</si>
  <si>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</si>
  <si>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</si>
  <si>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</si>
  <si>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</si>
  <si>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</si>
  <si>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</si>
  <si>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</si>
  <si>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</si>
  <si>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</si>
  <si>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</si>
  <si>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</si>
  <si>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</si>
  <si>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</si>
  <si>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</si>
  <si>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</si>
  <si>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</si>
  <si>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</si>
  <si>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</si>
  <si>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</si>
  <si>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</si>
  <si>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</si>
  <si>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</si>
  <si>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</si>
  <si>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</si>
  <si>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</si>
  <si>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</si>
  <si>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</si>
  <si>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</si>
  <si>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</si>
  <si>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</si>
  <si>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</si>
  <si>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</si>
  <si>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</si>
  <si>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</si>
  <si>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</si>
  <si>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</si>
  <si>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</si>
  <si>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</si>
  <si>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</si>
  <si>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</si>
  <si>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</si>
  <si>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</si>
  <si>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</si>
  <si>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</si>
  <si>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</si>
  <si>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</si>
  <si>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</si>
  <si>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</si>
  <si>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</si>
  <si>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</si>
  <si>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</si>
  <si>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</si>
  <si>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</si>
  <si>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</si>
  <si>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</si>
  <si>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</si>
  <si>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</si>
  <si>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</si>
  <si>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</si>
  <si>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</si>
  <si>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</si>
  <si>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</si>
  <si>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</si>
  <si>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</si>
  <si>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</si>
  <si>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</si>
  <si>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</si>
  <si>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</si>
  <si>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</si>
  <si>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</si>
  <si>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</si>
  <si>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</si>
  <si>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</si>
  <si>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</si>
  <si>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</si>
  <si>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</si>
  <si>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</si>
  <si>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</si>
  <si>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</si>
  <si>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</si>
  <si>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</si>
  <si>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</si>
  <si>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</si>
  <si>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</si>
  <si>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</si>
  <si>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</si>
  <si>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</si>
  <si>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</si>
  <si>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</si>
  <si>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</si>
  <si>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</si>
  <si>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</si>
  <si>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</si>
  <si>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</si>
  <si>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</si>
  <si>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</si>
  <si>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</si>
  <si>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</si>
  <si>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</si>
  <si>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</si>
  <si>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</si>
  <si>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</si>
  <si>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</si>
  <si>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</si>
  <si>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</si>
  <si>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</si>
  <si>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</si>
  <si>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</si>
  <si>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</si>
  <si>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</si>
  <si>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</si>
  <si>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</si>
  <si>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</si>
  <si>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</si>
  <si>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</si>
  <si>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</si>
  <si>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</si>
  <si>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</si>
  <si>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</si>
  <si>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</si>
  <si>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</si>
  <si>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</si>
  <si>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</si>
  <si>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</si>
  <si>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</si>
  <si>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</si>
  <si>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</si>
  <si>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</si>
  <si>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</si>
  <si>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</si>
  <si>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</si>
  <si>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</si>
  <si>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</si>
  <si>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</si>
  <si>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</si>
  <si>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</si>
  <si>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</si>
  <si>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</si>
  <si>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</si>
  <si>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</si>
  <si>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</si>
  <si>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</si>
  <si>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</si>
  <si>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</si>
  <si>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</si>
  <si>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</si>
  <si>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</si>
  <si>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</si>
  <si>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</si>
  <si>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</si>
  <si>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</si>
  <si>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</si>
  <si>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</si>
  <si>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</si>
  <si>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</si>
  <si>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</si>
  <si>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</si>
  <si>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</si>
  <si>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</si>
  <si>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</si>
  <si>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</si>
  <si>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</si>
  <si>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</si>
  <si>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</si>
  <si>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</si>
  <si>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</si>
  <si>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</si>
  <si>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</si>
  <si>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</si>
  <si>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</si>
  <si>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</si>
  <si>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</si>
  <si>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</si>
  <si>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</si>
  <si>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</si>
  <si>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</si>
  <si>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</si>
  <si>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</si>
  <si>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</si>
  <si>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</si>
  <si>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</si>
  <si>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</si>
  <si>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</si>
  <si>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</si>
  <si>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</si>
  <si>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</si>
  <si>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</si>
  <si>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</si>
  <si>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</si>
  <si>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</si>
  <si>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</si>
  <si>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</si>
  <si>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</si>
  <si>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</si>
  <si>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</si>
  <si>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</si>
  <si>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</si>
  <si>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</si>
  <si>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</si>
  <si>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</si>
  <si>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</si>
  <si>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</si>
  <si>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</si>
  <si>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</si>
  <si>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</si>
  <si>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</si>
  <si>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</si>
  <si>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</si>
  <si>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</si>
  <si>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</si>
  <si>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</si>
  <si>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</si>
  <si>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</si>
  <si>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</si>
  <si>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</si>
  <si>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</si>
  <si>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</si>
  <si>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</si>
  <si>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</si>
  <si>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</si>
  <si>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</si>
  <si>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</si>
  <si>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</si>
  <si>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</si>
  <si>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</si>
  <si>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</si>
  <si>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</si>
  <si>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</si>
  <si>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</si>
  <si>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</si>
  <si>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</si>
  <si>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</si>
  <si>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</si>
  <si>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</si>
  <si>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</si>
  <si>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</si>
  <si>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</si>
  <si>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</si>
  <si>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</si>
  <si>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</si>
  <si>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</si>
  <si>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</si>
  <si>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</si>
  <si>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</si>
  <si>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</si>
  <si>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</si>
  <si>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</si>
  <si>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</si>
  <si>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</si>
  <si>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</si>
  <si>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</si>
  <si>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</si>
  <si>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</si>
  <si>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</si>
  <si>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</si>
  <si>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</si>
  <si>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</si>
  <si>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</si>
  <si>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</si>
  <si>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</si>
  <si>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</si>
  <si>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</si>
  <si>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</si>
  <si>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</si>
  <si>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</si>
  <si>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</si>
  <si>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</si>
  <si>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</si>
  <si>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</si>
  <si>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</si>
  <si>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</si>
  <si>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</si>
  <si>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</si>
  <si>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</si>
  <si>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</si>
  <si>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</si>
  <si>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</si>
  <si>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</si>
  <si>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</si>
  <si>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</si>
  <si>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</si>
  <si>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</si>
  <si>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</si>
  <si>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</si>
  <si>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</si>
  <si>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</si>
  <si>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</si>
  <si>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</si>
  <si>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</si>
  <si>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</si>
  <si>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</si>
  <si>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</si>
  <si>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</si>
  <si>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</si>
  <si>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</si>
  <si>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</si>
  <si>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</si>
  <si>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</si>
  <si>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</si>
  <si>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</si>
  <si>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</si>
  <si>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</si>
  <si>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</si>
  <si>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</si>
  <si>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</si>
  <si>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</si>
  <si>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</si>
  <si>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</si>
  <si>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</si>
  <si>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</si>
  <si>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</si>
  <si>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</si>
  <si>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</si>
  <si>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</si>
  <si>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</si>
  <si>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</si>
  <si>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</si>
  <si>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</si>
  <si>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</si>
  <si>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</si>
  <si>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</si>
  <si>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</si>
  <si>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</si>
  <si>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</si>
  <si>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</si>
  <si>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</si>
  <si>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</si>
  <si>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</si>
  <si>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</si>
  <si>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</si>
  <si>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</si>
  <si>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</si>
  <si>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</si>
  <si>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</si>
  <si>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</si>
  <si>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</si>
  <si>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</si>
  <si>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</si>
  <si>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</si>
  <si>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</si>
  <si>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</si>
  <si>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</si>
  <si>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</si>
  <si>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</si>
  <si>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</si>
  <si>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</si>
  <si>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</si>
  <si>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</si>
  <si>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</si>
  <si>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</si>
  <si>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</si>
  <si>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</si>
  <si>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</si>
  <si>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</si>
  <si>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</si>
  <si>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</si>
  <si>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</si>
  <si>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</si>
  <si>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</si>
  <si>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</si>
  <si>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</si>
  <si>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</si>
  <si>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</si>
  <si>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</si>
  <si>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</si>
  <si>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</si>
  <si>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</si>
  <si>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</si>
  <si>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</si>
  <si>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</si>
  <si>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</si>
  <si>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</si>
  <si>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</si>
  <si>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</si>
  <si>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</si>
  <si>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</si>
  <si>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</si>
  <si>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</si>
  <si>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</si>
  <si>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</si>
  <si>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</si>
  <si>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</si>
  <si>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</si>
  <si>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</si>
  <si>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</si>
  <si>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</si>
  <si>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</si>
  <si>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</si>
  <si>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</si>
  <si>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</si>
  <si>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</si>
  <si>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</si>
  <si>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</si>
  <si>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</si>
  <si>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</si>
  <si>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</si>
  <si>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</si>
  <si>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</si>
  <si>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</si>
  <si>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</si>
  <si>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</si>
  <si>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</si>
  <si>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</si>
  <si>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</si>
  <si>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</si>
  <si>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</si>
  <si>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</si>
  <si>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</si>
  <si>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</si>
  <si>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</si>
  <si>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</si>
  <si>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</si>
  <si>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</si>
  <si>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</si>
  <si>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</si>
  <si>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</si>
  <si>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</si>
  <si>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</si>
  <si>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</si>
  <si>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</si>
  <si>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</si>
  <si>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</si>
  <si>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</si>
  <si>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</si>
  <si>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</si>
  <si>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</si>
  <si>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</si>
  <si>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</si>
  <si>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</si>
  <si>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</si>
  <si>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</si>
  <si>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</si>
  <si>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</si>
  <si>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</si>
  <si>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</si>
  <si>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</si>
  <si>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</si>
  <si>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</si>
  <si>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</si>
  <si>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</si>
  <si>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</si>
  <si>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</si>
  <si>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</si>
  <si>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</si>
  <si>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</si>
  <si>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</si>
  <si>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</si>
  <si>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</si>
  <si>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</si>
  <si>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</si>
  <si>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</si>
  <si>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</si>
  <si>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</si>
  <si>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</si>
  <si>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</si>
  <si>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</si>
  <si>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</si>
  <si>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</si>
  <si>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</si>
  <si>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</si>
  <si>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</si>
  <si>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</si>
  <si>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</si>
  <si>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</si>
  <si>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</si>
  <si>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</si>
  <si>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</si>
  <si>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</si>
  <si>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</si>
  <si>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</si>
  <si>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</si>
  <si>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</si>
  <si>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</si>
  <si>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</si>
  <si>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</si>
  <si>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</si>
  <si>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</si>
  <si>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</si>
  <si>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</si>
  <si>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</si>
  <si>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</si>
  <si>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</si>
  <si>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</si>
  <si>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</si>
  <si>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</si>
  <si>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</si>
  <si>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</si>
  <si>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</si>
  <si>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</si>
  <si>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</si>
  <si>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</si>
  <si>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</si>
  <si>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</si>
  <si>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</si>
  <si>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</si>
  <si>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</si>
  <si>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</si>
  <si>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</si>
  <si>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</si>
  <si>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</si>
  <si>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</si>
  <si>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</si>
  <si>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</si>
  <si>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</si>
  <si>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</si>
  <si>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</si>
  <si>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</si>
  <si>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</si>
  <si>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</si>
  <si>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</si>
  <si>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</si>
  <si>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</si>
  <si>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</si>
  <si>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</si>
  <si>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</si>
  <si>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</si>
  <si>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</si>
  <si>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</si>
  <si>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</si>
  <si>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</si>
  <si>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</si>
  <si>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</si>
  <si>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</si>
  <si>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</si>
  <si>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</si>
  <si>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</si>
  <si>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</si>
  <si>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</si>
  <si>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</si>
  <si>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</si>
  <si>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</si>
  <si>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</si>
  <si>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</si>
  <si>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</si>
  <si>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</si>
  <si>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</si>
  <si>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</si>
  <si>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</si>
  <si>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</si>
  <si>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</si>
  <si>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</si>
  <si>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</si>
  <si>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</si>
  <si>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</si>
  <si>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</si>
  <si>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</si>
  <si>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</si>
  <si>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</si>
  <si>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</si>
  <si>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</si>
  <si>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</si>
  <si>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</si>
  <si>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</si>
  <si>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</si>
  <si>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</si>
  <si>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</si>
  <si>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</si>
  <si>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</si>
  <si>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</si>
  <si>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</si>
  <si>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</si>
  <si>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</si>
  <si>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</si>
  <si>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</si>
  <si>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</si>
  <si>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</si>
  <si>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</si>
  <si>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</si>
  <si>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</si>
  <si>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</si>
  <si>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</si>
  <si>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</si>
  <si>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</si>
  <si>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</si>
  <si>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</si>
  <si>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</si>
  <si>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</si>
  <si>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</si>
  <si>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</si>
  <si>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</si>
  <si>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</si>
  <si>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</si>
  <si>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</si>
  <si>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</si>
  <si>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</si>
  <si>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</si>
  <si>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</si>
  <si>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</si>
  <si>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</si>
  <si>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</si>
  <si>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</si>
  <si>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</si>
  <si>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</si>
  <si>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</si>
  <si>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</si>
  <si>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</si>
  <si>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</si>
  <si>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</si>
  <si>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</si>
  <si>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</si>
  <si>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</si>
  <si>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</si>
  <si>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</si>
  <si>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</si>
  <si>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</si>
  <si>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</si>
  <si>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</si>
  <si>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</si>
  <si>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</si>
  <si>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</si>
  <si>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</si>
  <si>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</si>
  <si>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</si>
  <si>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</si>
  <si>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</si>
  <si>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</si>
  <si>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</si>
  <si>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</si>
  <si>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</si>
  <si>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</si>
  <si>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</si>
  <si>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</si>
  <si>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</si>
  <si>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</si>
  <si>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</si>
  <si>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</si>
  <si>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</si>
  <si>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</si>
  <si>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</si>
  <si>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</si>
  <si>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</si>
  <si>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</si>
  <si>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</si>
  <si>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</si>
  <si>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</si>
  <si>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</si>
  <si>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</si>
  <si>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</si>
  <si>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</si>
  <si>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</si>
  <si>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</si>
  <si>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</si>
  <si>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</si>
  <si>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</si>
  <si>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</si>
  <si>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</si>
  <si>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</si>
  <si>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</si>
  <si>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</si>
  <si>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</si>
  <si>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</si>
  <si>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</si>
  <si>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</si>
  <si>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</si>
  <si>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</si>
  <si>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</si>
  <si>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</si>
  <si>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</si>
  <si>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</si>
  <si>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</si>
  <si>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</si>
  <si>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</si>
  <si>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</si>
  <si>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</si>
  <si>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</si>
  <si>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</si>
  <si>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</si>
  <si>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</si>
  <si>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</si>
  <si>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</si>
  <si>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</si>
  <si>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</si>
  <si>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</si>
  <si>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</si>
  <si>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</si>
  <si>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</si>
  <si>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</si>
  <si>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</si>
  <si>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</si>
  <si>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</si>
  <si>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</si>
  <si>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</si>
  <si>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</si>
  <si>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</si>
  <si>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</si>
  <si>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</si>
  <si>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</si>
  <si>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</si>
  <si>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</si>
  <si>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</si>
  <si>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</si>
  <si>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</si>
  <si>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</si>
  <si>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</si>
  <si>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</si>
  <si>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</si>
  <si>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</si>
  <si>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</si>
  <si>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</si>
  <si>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</si>
  <si>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</si>
  <si>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</si>
  <si>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</si>
  <si>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</si>
  <si>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</si>
  <si>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</si>
  <si>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</si>
  <si>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</si>
  <si>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</si>
  <si>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</si>
  <si>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</si>
  <si>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</si>
  <si>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</si>
  <si>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</si>
  <si>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</si>
  <si>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</si>
  <si>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</si>
  <si>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</si>
  <si>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</si>
  <si>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</si>
  <si>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</si>
  <si>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</si>
  <si>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</si>
  <si>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</si>
  <si>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</si>
  <si>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</si>
  <si>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</si>
  <si>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</si>
  <si>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</si>
  <si>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</si>
  <si>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</si>
  <si>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</si>
  <si>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</si>
  <si>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</si>
  <si>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</si>
  <si>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</si>
  <si>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</si>
  <si>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</si>
  <si>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</si>
  <si>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</si>
  <si>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</si>
  <si>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</si>
  <si>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</si>
  <si>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</si>
  <si>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</si>
  <si>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</si>
  <si>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</si>
  <si>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</si>
  <si>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</si>
  <si>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</si>
  <si>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</si>
  <si>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</si>
  <si>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</si>
  <si>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</si>
  <si>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</si>
  <si>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</si>
  <si>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</si>
  <si>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</si>
  <si>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</si>
  <si>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</si>
  <si>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</si>
  <si>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</si>
  <si>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</si>
  <si>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</si>
  <si>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</si>
  <si>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</si>
  <si>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</si>
  <si>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</si>
  <si>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</si>
  <si>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</si>
  <si>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</si>
  <si>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</si>
  <si>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</si>
  <si>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</si>
  <si>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</si>
  <si>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</si>
  <si>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</si>
  <si>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</si>
  <si>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</si>
  <si>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</si>
  <si>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</si>
  <si>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</si>
  <si>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</si>
  <si>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</si>
  <si>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</si>
  <si>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</si>
  <si>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</si>
  <si>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</si>
  <si>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</si>
  <si>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</si>
  <si>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</si>
  <si>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</si>
  <si>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</si>
  <si>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</si>
  <si>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</si>
  <si>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</si>
  <si>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</si>
  <si>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</si>
  <si>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</si>
  <si>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</si>
  <si>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</si>
  <si>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</si>
  <si>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</si>
  <si>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</si>
  <si>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</si>
  <si>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</si>
  <si>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</si>
  <si>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</si>
  <si>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</si>
  <si>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</si>
  <si>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</si>
  <si>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</si>
  <si>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</si>
  <si>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</si>
  <si>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</si>
  <si>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</si>
  <si>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</si>
  <si>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</si>
  <si>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</si>
  <si>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</si>
  <si>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</si>
  <si>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</si>
  <si>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</si>
  <si>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</si>
  <si>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</si>
  <si>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</si>
  <si>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</si>
  <si>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</si>
  <si>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</si>
  <si>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</si>
  <si>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</si>
  <si>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</si>
  <si>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</si>
  <si>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</si>
  <si>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</si>
  <si>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</si>
  <si>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</si>
  <si>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</si>
  <si>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</si>
  <si>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</si>
  <si>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</si>
  <si>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</si>
  <si>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</si>
  <si>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</si>
  <si>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</si>
  <si>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</si>
  <si>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</si>
  <si>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</si>
  <si>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</si>
  <si>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</si>
  <si>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</si>
  <si>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</si>
  <si>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</si>
  <si>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</si>
  <si>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</si>
  <si>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</si>
  <si>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</si>
  <si>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</si>
  <si>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</si>
  <si>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</si>
  <si>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</si>
  <si>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</si>
  <si>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</si>
  <si>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</si>
  <si>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</si>
  <si>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</si>
  <si>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</si>
  <si>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</si>
  <si>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</si>
  <si>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</si>
  <si>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</si>
  <si>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</si>
  <si>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</si>
  <si>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</si>
  <si>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</si>
  <si>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</si>
  <si>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</si>
  <si>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</si>
  <si>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</si>
  <si>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</si>
  <si>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</si>
  <si>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</si>
  <si>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</si>
  <si>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</si>
  <si>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</si>
  <si>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</si>
  <si>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</si>
  <si>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</si>
  <si>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</si>
  <si>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</si>
  <si>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</si>
  <si>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</si>
  <si>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</si>
  <si>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</si>
  <si>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</si>
  <si>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</si>
  <si>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</si>
  <si>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</si>
  <si>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</si>
  <si>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</si>
  <si>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</si>
  <si>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</si>
  <si>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</si>
  <si>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</si>
  <si>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</si>
  <si>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</si>
  <si>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</si>
  <si>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</si>
  <si>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</si>
  <si>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</si>
  <si>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</si>
  <si>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</si>
  <si>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</si>
  <si>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</si>
  <si>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</si>
  <si>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</si>
  <si>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</si>
  <si>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</si>
  <si>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</si>
  <si>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</si>
  <si>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</si>
  <si>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</si>
  <si>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</si>
  <si>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</si>
  <si>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</si>
  <si>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</si>
  <si>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</si>
  <si>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</si>
  <si>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</si>
  <si>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</si>
  <si>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</si>
  <si>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</si>
  <si>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</si>
  <si>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</si>
  <si>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</si>
  <si>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</si>
  <si>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</si>
  <si>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</si>
  <si>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</si>
  <si>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</si>
  <si>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</si>
  <si>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</si>
  <si>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</si>
  <si>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</si>
  <si>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</si>
  <si>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</si>
  <si>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</si>
  <si>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</si>
  <si>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</si>
  <si>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</si>
  <si>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</si>
  <si>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</si>
  <si>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</si>
  <si>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</si>
  <si>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</si>
  <si>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</si>
  <si>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</si>
  <si>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</si>
  <si>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</si>
  <si>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</si>
  <si>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</si>
  <si>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</si>
  <si>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</si>
  <si>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</si>
  <si>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</si>
  <si>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</si>
  <si>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</si>
  <si>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</si>
  <si>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</si>
  <si>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</si>
  <si>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</si>
  <si>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</si>
  <si>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</si>
  <si>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</si>
  <si>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</si>
  <si>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</si>
  <si>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</si>
  <si>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</si>
  <si>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</si>
  <si>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</si>
  <si>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</si>
  <si>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</si>
  <si>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</si>
  <si>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</si>
  <si>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</si>
  <si>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</si>
  <si>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</si>
  <si>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</si>
  <si>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</si>
  <si>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</si>
  <si>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</si>
  <si>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</si>
  <si>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</si>
  <si>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</si>
  <si>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</si>
  <si>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</si>
  <si>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</si>
  <si>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</si>
  <si>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</si>
  <si>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</si>
  <si>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</si>
  <si>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</si>
  <si>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</si>
  <si>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</si>
  <si>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</si>
  <si>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</si>
  <si>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</si>
  <si>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</si>
  <si>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</si>
  <si>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</si>
  <si>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</si>
  <si>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</si>
  <si>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</si>
  <si>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</si>
  <si>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</si>
  <si>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</si>
  <si>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</si>
  <si>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</si>
  <si>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</si>
  <si>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</si>
  <si>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</si>
  <si>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</si>
  <si>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</si>
  <si>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</si>
  <si>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</si>
  <si>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</si>
  <si>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</si>
  <si>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</si>
  <si>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</si>
  <si>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</si>
  <si>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</si>
  <si>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</si>
  <si>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</si>
  <si>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</si>
  <si>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</si>
  <si>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</si>
  <si>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</si>
  <si>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</si>
  <si>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</si>
  <si>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</si>
  <si>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</si>
  <si>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</si>
  <si>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</si>
  <si>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</si>
  <si>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</si>
  <si>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</si>
  <si>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</si>
  <si>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</si>
  <si>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</si>
  <si>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</si>
  <si>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</si>
  <si>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</si>
  <si>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</si>
  <si>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</si>
  <si>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</si>
  <si>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</si>
  <si>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</si>
  <si>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</si>
  <si>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</si>
  <si>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</si>
  <si>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</si>
  <si>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</si>
  <si>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</si>
  <si>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</si>
  <si>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</si>
  <si>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</si>
  <si>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</si>
  <si>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</si>
  <si>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</si>
  <si>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</si>
  <si>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</si>
  <si>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</si>
  <si>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</si>
  <si>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</si>
  <si>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</si>
  <si>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</si>
  <si>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</si>
  <si>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</si>
  <si>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</si>
  <si>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</si>
  <si>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</si>
  <si>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</si>
  <si>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</si>
  <si>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</si>
  <si>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</si>
  <si>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</si>
  <si>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</si>
  <si>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</si>
  <si>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</si>
  <si>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</si>
  <si>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</si>
  <si>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</si>
  <si>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</si>
  <si>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</si>
  <si>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</si>
  <si>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</si>
  <si>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</si>
  <si>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</si>
  <si>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</si>
  <si>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</si>
  <si>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</si>
  <si>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</si>
  <si>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</si>
  <si>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</si>
  <si>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</si>
  <si>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</si>
  <si>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</si>
  <si>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</si>
  <si>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</si>
  <si>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</si>
  <si>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</si>
  <si>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</si>
  <si>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</si>
  <si>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</si>
  <si>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</si>
  <si>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</si>
  <si>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</si>
  <si>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</si>
  <si>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</si>
  <si>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</si>
  <si>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</si>
  <si>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</si>
  <si>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</si>
  <si>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</si>
  <si>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</si>
  <si>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</si>
  <si>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</si>
  <si>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</si>
  <si>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</si>
  <si>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</si>
  <si>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</si>
  <si>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</si>
  <si>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</si>
  <si>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</si>
  <si>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</si>
  <si>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</si>
  <si>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</si>
  <si>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</si>
  <si>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</si>
  <si>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</si>
  <si>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</si>
  <si>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</si>
  <si>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</si>
  <si>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</si>
  <si>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</si>
  <si>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</si>
  <si>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</si>
  <si>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</si>
  <si>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</si>
  <si>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</si>
  <si>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</si>
  <si>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</si>
  <si>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</si>
  <si>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</si>
  <si>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</si>
  <si>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</si>
  <si>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</si>
  <si>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</si>
  <si>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</si>
  <si>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</si>
  <si>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</si>
  <si>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</si>
  <si>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</si>
  <si>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</si>
  <si>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</si>
  <si>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</si>
  <si>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</si>
  <si>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</si>
  <si>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</si>
  <si>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</si>
  <si>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</si>
  <si>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</si>
  <si>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</si>
  <si>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</si>
  <si>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</si>
  <si>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</si>
  <si>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</si>
  <si>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</si>
  <si>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</si>
  <si>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</si>
  <si>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</si>
  <si>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</si>
  <si>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</si>
  <si>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</si>
  <si>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</si>
  <si>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</si>
  <si>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</si>
  <si>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</si>
  <si>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</si>
  <si>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</si>
  <si>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</si>
  <si>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</si>
  <si>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</si>
  <si>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</si>
  <si>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</si>
  <si>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</si>
  <si>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</si>
  <si>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</si>
  <si>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</si>
  <si>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</si>
  <si>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</si>
  <si>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</si>
  <si>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</si>
  <si>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</si>
  <si>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</si>
  <si>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</si>
  <si>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</si>
  <si>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</si>
  <si>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</si>
  <si>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</si>
  <si>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</si>
  <si>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</si>
  <si>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</si>
  <si>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</si>
  <si>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</si>
  <si>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</si>
  <si>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</si>
  <si>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</si>
  <si>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</si>
  <si>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</si>
  <si>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</si>
  <si>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</si>
  <si>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</si>
  <si>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</si>
  <si>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</si>
  <si>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</si>
  <si>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</si>
  <si>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</si>
  <si>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</si>
  <si>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</si>
  <si>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</si>
  <si>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</si>
  <si>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</si>
  <si>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</si>
  <si>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</si>
  <si>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</si>
  <si>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</si>
  <si>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</si>
  <si>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</si>
  <si>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</si>
  <si>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</si>
  <si>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</si>
  <si>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</si>
  <si>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</si>
  <si>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</si>
  <si>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</si>
  <si>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</si>
  <si>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</si>
  <si>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</si>
  <si>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</si>
  <si>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</si>
  <si>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</si>
  <si>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</si>
  <si>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</si>
  <si>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</si>
  <si>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</si>
  <si>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</si>
  <si>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</si>
  <si>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</si>
  <si>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</si>
  <si>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</si>
  <si>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</si>
  <si>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</si>
  <si>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</si>
  <si>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</si>
  <si>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</si>
  <si>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</si>
  <si>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</si>
  <si>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</si>
  <si>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</si>
  <si>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</si>
  <si>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</si>
  <si>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</si>
  <si>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</si>
  <si>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</si>
  <si>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</si>
  <si>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</si>
  <si>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</si>
  <si>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</si>
  <si>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</si>
  <si>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</si>
  <si>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</si>
  <si>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</si>
  <si>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</si>
  <si>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</si>
  <si>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</si>
  <si>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</si>
  <si>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</si>
  <si>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</si>
  <si>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</si>
  <si>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</si>
  <si>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</si>
  <si>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</si>
  <si>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</si>
  <si>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</si>
  <si>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</si>
  <si>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</si>
  <si>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</si>
  <si>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</si>
  <si>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</si>
  <si>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</si>
  <si>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</si>
  <si>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</si>
  <si>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</si>
  <si>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</si>
  <si>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</si>
  <si>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</si>
  <si>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</si>
  <si>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</si>
  <si>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</si>
  <si>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</si>
  <si>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</si>
  <si>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</si>
  <si>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</si>
  <si>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</si>
  <si>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</si>
  <si>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</si>
  <si>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</si>
  <si>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</si>
  <si>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</si>
  <si>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</si>
  <si>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</si>
  <si>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</si>
  <si>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</si>
  <si>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</si>
  <si>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</si>
  <si>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</si>
  <si>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</si>
  <si>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</si>
  <si>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</si>
  <si>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</si>
  <si>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</si>
  <si>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</si>
  <si>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</si>
  <si>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</si>
  <si>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</si>
  <si>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</si>
  <si>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</si>
  <si>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</si>
  <si>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</si>
  <si>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</si>
  <si>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</si>
  <si>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</si>
  <si>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</si>
  <si>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</si>
  <si>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</si>
  <si>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</si>
  <si>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</si>
  <si>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</si>
  <si>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</si>
  <si>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</si>
  <si>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</si>
  <si>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</si>
  <si>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</si>
  <si>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</si>
  <si>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</si>
  <si>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</si>
  <si>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</si>
  <si>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</si>
  <si>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</si>
  <si>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</si>
  <si>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</si>
  <si>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</si>
  <si>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</si>
  <si>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</si>
  <si>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</si>
  <si>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</si>
  <si>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</si>
  <si>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</si>
  <si>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</si>
  <si>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</si>
  <si>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</si>
  <si>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</si>
  <si>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</si>
  <si>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</si>
  <si>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</si>
  <si>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</si>
  <si>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</si>
  <si>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</si>
  <si>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</si>
  <si>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</si>
  <si>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</si>
  <si>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</si>
  <si>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</si>
  <si>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</si>
  <si>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</si>
  <si>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</si>
  <si>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</si>
  <si>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</si>
  <si>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</si>
  <si>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</si>
  <si>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</si>
  <si>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</si>
  <si>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</si>
  <si>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</si>
  <si>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</si>
  <si>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</si>
  <si>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</si>
  <si>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</si>
  <si>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</si>
  <si>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</si>
  <si>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</si>
  <si>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</si>
  <si>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</si>
  <si>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</si>
  <si>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</si>
  <si>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</si>
  <si>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</si>
  <si>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</si>
  <si>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</si>
  <si>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</si>
  <si>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</si>
  <si>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</si>
  <si>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</si>
  <si>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</si>
  <si>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</si>
  <si>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</si>
  <si>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</si>
  <si>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</si>
  <si>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</si>
  <si>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</si>
  <si>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</si>
  <si>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</si>
  <si>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</si>
  <si>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</si>
  <si>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</si>
  <si>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</si>
  <si>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</si>
  <si>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</si>
  <si>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</si>
  <si>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</si>
  <si>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</si>
  <si>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</si>
  <si>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</si>
  <si>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</si>
  <si>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</si>
  <si>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</si>
  <si>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</si>
  <si>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</si>
  <si>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</si>
  <si>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</si>
  <si>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</si>
  <si>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</si>
  <si>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</si>
  <si>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</si>
  <si>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</si>
  <si>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</si>
  <si>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</si>
  <si>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</si>
  <si>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</si>
  <si>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</si>
  <si>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</si>
  <si>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</si>
  <si>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</si>
  <si>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</si>
  <si>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</si>
  <si>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</si>
  <si>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</si>
  <si>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</si>
  <si>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</si>
  <si>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</si>
  <si>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</si>
  <si>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</si>
  <si>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</si>
  <si>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</si>
  <si>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</si>
  <si>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</si>
  <si>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</si>
  <si>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</si>
  <si>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</si>
  <si>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</si>
  <si>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</si>
  <si>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</si>
  <si>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</si>
  <si>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</si>
  <si>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</si>
  <si>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</si>
  <si>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</si>
  <si>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</si>
  <si>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</si>
  <si>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</si>
  <si>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</si>
  <si>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</si>
  <si>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</si>
  <si>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</si>
  <si>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</si>
  <si>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</si>
  <si>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</si>
  <si>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</si>
  <si>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</si>
  <si>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</si>
  <si>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</si>
  <si>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</si>
  <si>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</si>
  <si>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</si>
  <si>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</si>
  <si>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</si>
  <si>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</si>
  <si>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</si>
  <si>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</si>
  <si>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</si>
  <si>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</si>
  <si>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</si>
  <si>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</si>
  <si>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</si>
  <si>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</si>
  <si>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</si>
  <si>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</si>
  <si>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</si>
  <si>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</si>
  <si>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</si>
  <si>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</si>
  <si>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</si>
  <si>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</si>
  <si>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</si>
  <si>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</si>
  <si>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</si>
  <si>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</si>
  <si>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</si>
  <si>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</si>
  <si>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</si>
  <si>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</si>
  <si>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</si>
  <si>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</si>
  <si>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</si>
  <si>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</si>
  <si>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</si>
  <si>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</si>
  <si>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</si>
  <si>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</si>
  <si>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</si>
  <si>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</si>
  <si>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</si>
  <si>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</si>
  <si>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</si>
  <si>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</si>
  <si>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</si>
  <si>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</si>
  <si>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</si>
  <si>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</si>
  <si>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</si>
  <si>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</si>
  <si>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</si>
  <si>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</si>
  <si>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</si>
  <si>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</si>
  <si>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</si>
  <si>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</si>
  <si>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</si>
  <si>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</si>
  <si>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</si>
  <si>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</si>
  <si>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</si>
  <si>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</si>
  <si>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</si>
  <si>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</si>
  <si>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</si>
  <si>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</si>
  <si>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</si>
  <si>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</si>
  <si>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</si>
  <si>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</si>
  <si>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</si>
  <si>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</si>
  <si>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</si>
  <si>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</si>
  <si>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</si>
  <si>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</si>
  <si>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</si>
  <si>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</si>
  <si>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</si>
  <si>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</si>
  <si>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</si>
  <si>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</si>
  <si>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</si>
  <si>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</si>
  <si>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</si>
  <si>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</si>
  <si>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</si>
  <si>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</si>
  <si>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</si>
  <si>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</si>
  <si>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</si>
  <si>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</si>
  <si>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</si>
  <si>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</si>
  <si>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</si>
  <si>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</si>
  <si>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</si>
  <si>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</si>
  <si>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</si>
  <si>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</si>
  <si>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</si>
  <si>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</si>
  <si>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</si>
  <si>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</si>
  <si>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</si>
  <si>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</si>
  <si>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</si>
  <si>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</si>
  <si>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</si>
  <si>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</si>
  <si>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</si>
  <si>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</si>
  <si>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</si>
  <si>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</si>
  <si>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</si>
  <si>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</si>
  <si>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</si>
  <si>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</si>
  <si>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</si>
  <si>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</si>
  <si>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</si>
  <si>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</si>
  <si>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</si>
  <si>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</si>
  <si>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</si>
  <si>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</si>
  <si>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</si>
  <si>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</si>
  <si>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</si>
  <si>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</si>
  <si>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</si>
  <si>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</si>
  <si>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</si>
  <si>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</si>
  <si>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</si>
  <si>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</si>
  <si>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</si>
  <si>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</si>
  <si>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</si>
  <si>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</si>
  <si>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</si>
  <si>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</si>
  <si>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</si>
  <si>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</si>
  <si>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</si>
  <si>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</si>
  <si>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</si>
  <si>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</si>
  <si>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</si>
  <si>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</si>
  <si>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</si>
  <si>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</si>
  <si>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</si>
  <si>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</si>
  <si>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</si>
  <si>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</si>
  <si>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</si>
  <si>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</si>
  <si>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</si>
  <si>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</si>
  <si>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</si>
  <si>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</si>
  <si>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</si>
  <si>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</si>
  <si>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</si>
  <si>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</si>
  <si>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</si>
  <si>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</si>
  <si>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</si>
  <si>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</si>
  <si>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</si>
  <si>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</si>
  <si>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</si>
  <si>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</si>
  <si>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</si>
  <si>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</si>
  <si>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</si>
  <si>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</si>
  <si>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</si>
  <si>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</si>
  <si>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</si>
  <si>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</si>
  <si>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</si>
  <si>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</si>
  <si>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</si>
  <si>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</si>
  <si>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</si>
  <si>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</si>
  <si>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</si>
  <si>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</si>
  <si>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</si>
  <si>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</si>
  <si>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</si>
  <si>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</si>
  <si>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</si>
  <si>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</si>
  <si>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</si>
  <si>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</si>
  <si>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</si>
  <si>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</si>
  <si>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</si>
  <si>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</si>
  <si>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</si>
  <si>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</si>
  <si>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</si>
  <si>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</si>
  <si>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</si>
  <si>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</si>
  <si>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</si>
  <si>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</si>
  <si>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</si>
  <si>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</si>
  <si>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</si>
  <si>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</si>
  <si>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</si>
  <si>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</si>
  <si>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</si>
  <si>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</si>
  <si>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</si>
  <si>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</si>
  <si>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</si>
  <si>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</si>
  <si>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</si>
  <si>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</si>
  <si>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</si>
  <si>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</si>
  <si>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</si>
  <si>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</si>
  <si>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</si>
  <si>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</si>
  <si>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</si>
  <si>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</si>
  <si>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</si>
  <si>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</si>
  <si>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</si>
  <si>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</si>
  <si>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</si>
  <si>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</si>
  <si>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</si>
  <si>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</si>
  <si>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</si>
  <si>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</si>
  <si>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</si>
  <si>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</si>
  <si>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</si>
  <si>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</si>
  <si>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</si>
  <si>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</si>
  <si>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</si>
  <si>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</si>
  <si>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</si>
  <si>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</si>
  <si>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</si>
  <si>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</si>
  <si>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</si>
  <si>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</si>
  <si>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</si>
  <si>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</si>
  <si>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</si>
  <si>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</si>
  <si>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</si>
  <si>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</si>
  <si>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</si>
  <si>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</si>
  <si>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</si>
  <si>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</si>
  <si>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</si>
  <si>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</si>
  <si>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</si>
  <si>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</si>
  <si>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</si>
  <si>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</si>
  <si>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</si>
  <si>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</si>
  <si>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</si>
  <si>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</si>
  <si>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</si>
  <si>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</si>
  <si>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</si>
  <si>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</si>
  <si>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</si>
  <si>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</si>
  <si>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</si>
  <si>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</si>
  <si>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</si>
  <si>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</si>
  <si>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</si>
  <si>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</si>
  <si>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</si>
  <si>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</si>
  <si>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</si>
  <si>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</si>
  <si>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</si>
  <si>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</si>
  <si>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</si>
  <si>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</si>
  <si>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</si>
  <si>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</si>
  <si>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</si>
  <si>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</si>
  <si>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</si>
  <si>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</si>
  <si>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</si>
  <si>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</si>
  <si>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</si>
  <si>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</si>
  <si>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</si>
  <si>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</si>
  <si>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</si>
  <si>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</si>
  <si>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</si>
  <si>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</si>
  <si>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</si>
  <si>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</si>
  <si>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</si>
  <si>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</si>
  <si>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</si>
  <si>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</si>
  <si>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</si>
  <si>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</si>
  <si>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</si>
  <si>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</si>
  <si>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</si>
  <si>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</si>
  <si>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</si>
  <si>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</si>
  <si>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</si>
  <si>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</si>
  <si>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</si>
  <si>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</si>
  <si>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</si>
  <si>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</si>
  <si>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</si>
  <si>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</si>
  <si>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</si>
  <si>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</si>
  <si>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</si>
  <si>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</si>
  <si>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</si>
  <si>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</si>
  <si>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</si>
  <si>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</si>
  <si>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</si>
  <si>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</si>
  <si>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</si>
  <si>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</si>
  <si>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</si>
  <si>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</si>
  <si>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</si>
  <si>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</si>
  <si>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</si>
  <si>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</si>
  <si>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</si>
  <si>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</si>
  <si>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</si>
  <si>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</si>
  <si>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</si>
  <si>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</si>
  <si>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</si>
  <si>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</si>
  <si>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</si>
  <si>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</si>
  <si>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</si>
  <si>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</si>
  <si>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</si>
  <si>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</si>
  <si>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</si>
  <si>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</si>
  <si>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</si>
  <si>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</si>
  <si>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</si>
  <si>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</si>
  <si>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</si>
  <si>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</si>
  <si>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</si>
  <si>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</si>
  <si>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</si>
  <si>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</si>
  <si>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</si>
  <si>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</si>
  <si>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</si>
  <si>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</si>
  <si>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</si>
  <si>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</si>
  <si>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</si>
  <si>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</si>
  <si>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</si>
  <si>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</si>
  <si>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</si>
  <si>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</si>
  <si>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</si>
  <si>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</si>
  <si>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</si>
  <si>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</si>
  <si>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</si>
  <si>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</si>
  <si>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</si>
  <si>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</si>
  <si>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</si>
  <si>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</si>
  <si>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</si>
  <si>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</si>
  <si>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</si>
  <si>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</si>
  <si>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</si>
  <si>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</si>
  <si>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</si>
  <si>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</si>
  <si>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</si>
  <si>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</si>
  <si>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</si>
  <si>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</si>
  <si>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</si>
  <si>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</si>
  <si>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</si>
  <si>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</si>
  <si>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</si>
  <si>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</si>
  <si>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</si>
  <si>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</si>
  <si>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</si>
  <si>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</si>
  <si>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</si>
  <si>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</si>
  <si>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</si>
  <si>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</si>
  <si>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</si>
  <si>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</si>
  <si>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</si>
  <si>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</si>
  <si>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</si>
  <si>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</si>
  <si>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</si>
  <si>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</si>
  <si>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</si>
  <si>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</si>
  <si>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</si>
  <si>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</si>
  <si>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</si>
  <si>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</si>
  <si>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</si>
  <si>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</si>
  <si>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</si>
  <si>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</si>
  <si>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</si>
  <si>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</si>
  <si>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</si>
  <si>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</si>
  <si>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</si>
  <si>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</si>
  <si>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</si>
  <si>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</si>
  <si>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</si>
  <si>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</si>
  <si>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</si>
  <si>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</si>
  <si>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</si>
  <si>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</si>
  <si>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</si>
  <si>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</si>
  <si>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</si>
  <si>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</si>
  <si>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</si>
  <si>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</si>
  <si>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</si>
  <si>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</si>
  <si>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</si>
  <si>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</si>
  <si>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</si>
  <si>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</si>
  <si>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</si>
  <si>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</si>
  <si>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</si>
  <si>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</si>
  <si>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</si>
  <si>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</si>
  <si>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</si>
  <si>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</si>
  <si>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</si>
  <si>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</si>
  <si>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</si>
  <si>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</si>
  <si>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</si>
  <si>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</si>
  <si>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</si>
  <si>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</si>
  <si>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</si>
  <si>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</si>
  <si>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</si>
  <si>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</si>
  <si>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</si>
  <si>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</si>
  <si>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</si>
  <si>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</si>
  <si>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</si>
  <si>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</si>
  <si>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</si>
  <si>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</si>
  <si>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</si>
  <si>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</si>
  <si>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</si>
  <si>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</si>
  <si>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</si>
  <si>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</si>
  <si>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</si>
  <si>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</si>
  <si>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</si>
  <si>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</si>
  <si>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</si>
  <si>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</si>
  <si>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</si>
  <si>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</si>
  <si>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</si>
  <si>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</si>
  <si>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</si>
  <si>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</si>
  <si>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</si>
  <si>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</si>
  <si>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</si>
  <si>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</si>
  <si>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</si>
  <si>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</si>
  <si>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</si>
  <si>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</si>
  <si>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</si>
  <si>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</si>
  <si>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</si>
  <si>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</si>
  <si>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</si>
  <si>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</si>
  <si>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</si>
  <si>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</si>
  <si>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</si>
  <si>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</si>
  <si>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</si>
  <si>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</si>
  <si>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</si>
  <si>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</si>
  <si>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</si>
  <si>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</si>
  <si>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</si>
  <si>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</si>
  <si>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</si>
  <si>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</si>
  <si>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</si>
  <si>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</si>
  <si>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</si>
  <si>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</si>
  <si>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</si>
  <si>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</si>
  <si>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</si>
  <si>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</si>
  <si>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</si>
  <si>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</si>
  <si>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</si>
  <si>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</si>
  <si>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</si>
  <si>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</si>
  <si>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</si>
  <si>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</si>
  <si>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</si>
  <si>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</si>
  <si>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</si>
  <si>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</si>
  <si>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</si>
  <si>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</si>
  <si>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</si>
  <si>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</si>
  <si>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</si>
  <si>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</si>
  <si>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</si>
  <si>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</si>
  <si>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</si>
  <si>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</si>
  <si>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</si>
  <si>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</si>
  <si>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</si>
  <si>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</si>
  <si>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</si>
  <si>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</si>
  <si>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</si>
  <si>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</si>
  <si>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</si>
  <si>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</si>
  <si>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</si>
  <si>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</si>
  <si>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</si>
  <si>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</si>
  <si>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</si>
  <si>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</si>
  <si>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</si>
  <si>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</si>
  <si>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</si>
  <si>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</si>
  <si>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</si>
  <si>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</si>
  <si>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</si>
  <si>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</si>
  <si>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</si>
  <si>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</si>
  <si>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</si>
  <si>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</si>
  <si>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</si>
  <si>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</si>
  <si>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</si>
  <si>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</si>
  <si>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</si>
  <si>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</si>
  <si>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</si>
  <si>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</si>
  <si>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</si>
  <si>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</si>
  <si>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</si>
  <si>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</si>
  <si>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</si>
  <si>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</si>
  <si>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</si>
  <si>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</si>
  <si>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</si>
  <si>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</si>
  <si>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</si>
  <si>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</si>
  <si>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</si>
  <si>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</si>
  <si>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</si>
  <si>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</si>
  <si>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</si>
  <si>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</si>
  <si>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</si>
  <si>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</si>
  <si>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</si>
  <si>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</si>
  <si>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</si>
  <si>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</si>
  <si>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</si>
  <si>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</si>
  <si>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</si>
  <si>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</si>
  <si>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</si>
  <si>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</si>
  <si>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</si>
  <si>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</si>
  <si>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</si>
  <si>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</si>
  <si>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</si>
  <si>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</si>
  <si>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</si>
  <si>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</si>
  <si>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</si>
  <si>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</si>
  <si>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</si>
  <si>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</si>
  <si>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</si>
  <si>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</si>
  <si>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</si>
  <si>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</si>
  <si>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</si>
  <si>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</si>
  <si>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</si>
  <si>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</si>
  <si>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</si>
  <si>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</si>
  <si>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</si>
  <si>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</si>
  <si>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</si>
  <si>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</si>
  <si>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</si>
  <si>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</si>
  <si>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</si>
  <si>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</si>
  <si>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</si>
  <si>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</si>
  <si>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</si>
  <si>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</si>
  <si>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</si>
  <si>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</si>
  <si>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</si>
  <si>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</si>
  <si>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</si>
  <si>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</si>
  <si>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</si>
  <si>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</si>
  <si>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</si>
  <si>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</si>
  <si>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</si>
  <si>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</si>
  <si>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</si>
  <si>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</si>
  <si>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</si>
  <si>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</si>
  <si>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</si>
  <si>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</si>
  <si>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</si>
  <si>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</si>
  <si>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</si>
  <si>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</si>
  <si>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</si>
  <si>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</si>
  <si>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</si>
  <si>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</si>
  <si>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</si>
  <si>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</si>
  <si>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</si>
  <si>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</si>
  <si>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</si>
  <si>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</si>
  <si>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</si>
  <si>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</si>
  <si>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</si>
  <si>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</si>
  <si>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</si>
  <si>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</si>
  <si>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</si>
  <si>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</si>
  <si>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</si>
  <si>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</si>
  <si>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</si>
  <si>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</si>
  <si>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</si>
  <si>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</si>
  <si>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</si>
  <si>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</si>
  <si>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</si>
  <si>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</si>
  <si>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</si>
  <si>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</si>
  <si>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</si>
  <si>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</si>
  <si>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</si>
  <si>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</si>
  <si>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</si>
  <si>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</si>
  <si>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</si>
  <si>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</si>
  <si>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</si>
  <si>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</si>
  <si>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</si>
  <si>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</si>
  <si>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</si>
  <si>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</si>
  <si>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</si>
  <si>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</si>
  <si>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</si>
  <si>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</si>
  <si>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</si>
  <si>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</si>
  <si>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</si>
  <si>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</si>
  <si>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</si>
  <si>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</si>
  <si>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</si>
  <si>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</si>
  <si>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</si>
  <si>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</si>
  <si>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</si>
  <si>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</si>
  <si>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</si>
  <si>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</si>
  <si>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</si>
  <si>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</si>
  <si>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</si>
  <si>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</si>
  <si>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</si>
  <si>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</si>
  <si>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</si>
  <si>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</si>
  <si>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</si>
  <si>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</si>
  <si>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</si>
  <si>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</si>
  <si>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</si>
  <si>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</si>
  <si>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</si>
  <si>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</si>
  <si>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</si>
  <si>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</si>
  <si>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</si>
  <si>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</si>
  <si>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</si>
  <si>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</si>
  <si>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</si>
  <si>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</si>
  <si>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</si>
  <si>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</si>
  <si>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</si>
  <si>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</si>
  <si>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</si>
  <si>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</si>
  <si>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</si>
  <si>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</si>
  <si>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</si>
  <si>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</si>
  <si>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</si>
  <si>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</si>
  <si>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</si>
  <si>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</si>
  <si>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</si>
  <si>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</si>
  <si>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</si>
  <si>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</si>
  <si>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</si>
  <si>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</si>
  <si>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</si>
  <si>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</si>
  <si>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</si>
  <si>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</si>
  <si>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</si>
  <si>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</si>
  <si>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</si>
  <si>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</si>
  <si>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</si>
  <si>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</si>
  <si>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</si>
  <si>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</si>
  <si>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</si>
  <si>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</si>
  <si>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</si>
  <si>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</si>
  <si>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</si>
  <si>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</si>
  <si>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</si>
  <si>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</si>
  <si>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</si>
  <si>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</si>
  <si>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</si>
  <si>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</si>
  <si>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</si>
  <si>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</si>
  <si>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</si>
  <si>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</si>
  <si>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</si>
  <si>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</si>
  <si>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</si>
  <si>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</si>
  <si>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</si>
  <si>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</si>
  <si>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</si>
  <si>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</si>
  <si>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</si>
  <si>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</si>
  <si>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</si>
  <si>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</si>
  <si>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</si>
  <si>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</si>
  <si>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</si>
  <si>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</si>
  <si>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</si>
  <si>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</si>
  <si>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</si>
  <si>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</si>
  <si>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</si>
  <si>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</si>
  <si>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</si>
  <si>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</si>
  <si>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</si>
  <si>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</si>
  <si>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</si>
  <si>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</si>
  <si>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</si>
  <si>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</si>
  <si>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</si>
  <si>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</si>
  <si>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</si>
  <si>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</si>
  <si>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</si>
  <si>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</si>
  <si>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</si>
  <si>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</si>
  <si>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</si>
  <si>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</si>
  <si>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</si>
  <si>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</si>
  <si>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</si>
  <si>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</si>
  <si>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</si>
  <si>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</si>
  <si>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</si>
  <si>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</si>
  <si>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</si>
  <si>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</si>
  <si>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</si>
  <si>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</si>
  <si>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</si>
  <si>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</si>
  <si>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</si>
  <si>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</si>
  <si>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</si>
  <si>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</si>
  <si>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</si>
  <si>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</si>
  <si>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</si>
  <si>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</si>
  <si>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</si>
  <si>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</si>
  <si>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</si>
  <si>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</si>
  <si>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</si>
  <si>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</si>
  <si>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</si>
  <si>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</si>
  <si>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</si>
  <si>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</si>
  <si>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</si>
  <si>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</si>
  <si>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</si>
  <si>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</si>
  <si>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</si>
  <si>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</si>
  <si>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</si>
  <si>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</si>
  <si>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</si>
  <si>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</si>
  <si>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</si>
  <si>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</si>
  <si>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</si>
  <si>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</si>
  <si>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</si>
  <si>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</si>
  <si>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</si>
  <si>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</si>
  <si>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</si>
  <si>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</si>
  <si>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</si>
  <si>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</si>
  <si>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</si>
  <si>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</si>
  <si>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</si>
  <si>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</si>
  <si>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</si>
  <si>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</si>
  <si>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</si>
  <si>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</si>
  <si>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</si>
  <si>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</si>
  <si>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</si>
  <si>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</si>
  <si>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</si>
  <si>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</si>
  <si>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</si>
  <si>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</si>
  <si>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</si>
  <si>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</si>
  <si>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</si>
  <si>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</si>
  <si>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</si>
  <si>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</si>
  <si>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</si>
  <si>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</si>
  <si>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</si>
  <si>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</si>
  <si>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</si>
  <si>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</si>
  <si>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</si>
  <si>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</si>
  <si>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</si>
  <si>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</si>
  <si>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</si>
  <si>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</si>
  <si>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</si>
  <si>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</si>
  <si>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</si>
  <si>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</si>
  <si>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</si>
  <si>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</si>
  <si>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</si>
  <si>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</si>
  <si>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</si>
  <si>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</si>
  <si>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</si>
  <si>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</si>
  <si>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</si>
  <si>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</si>
  <si>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</si>
  <si>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</si>
  <si>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</si>
  <si>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</si>
  <si>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</si>
  <si>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</si>
  <si>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</si>
  <si>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</si>
  <si>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</si>
  <si>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</si>
  <si>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</si>
  <si>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</si>
  <si>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</si>
  <si>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</si>
  <si>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</si>
  <si>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</si>
  <si>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</si>
  <si>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</si>
  <si>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</si>
  <si>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</si>
  <si>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</si>
  <si>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</si>
  <si>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</si>
  <si>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</si>
  <si>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</si>
  <si>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</si>
  <si>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</si>
  <si>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</si>
  <si>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</si>
  <si>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</si>
  <si>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</si>
  <si>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</si>
  <si>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</si>
  <si>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</si>
  <si>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</si>
  <si>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</si>
  <si>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</si>
  <si>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</si>
  <si>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</si>
  <si>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</si>
  <si>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</si>
  <si>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</si>
  <si>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</si>
  <si>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</si>
  <si>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</si>
  <si>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</si>
  <si>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</si>
  <si>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</si>
  <si>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</si>
  <si>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</si>
  <si>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</si>
  <si>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</si>
  <si>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</si>
  <si>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</si>
  <si>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</si>
  <si>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</si>
  <si>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</si>
  <si>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</si>
  <si>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</si>
  <si>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</si>
  <si>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</si>
  <si>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</si>
  <si>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</si>
  <si>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</si>
  <si>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</si>
  <si>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</si>
  <si>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</si>
  <si>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</si>
  <si>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</si>
  <si>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</si>
  <si>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</si>
  <si>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</si>
  <si>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</si>
  <si>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</si>
  <si>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</si>
  <si>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</si>
  <si>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</si>
  <si>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</si>
  <si>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</si>
  <si>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</si>
  <si>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</si>
  <si>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</si>
  <si>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</si>
  <si>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</si>
  <si>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</si>
  <si>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</si>
  <si>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</si>
  <si>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</si>
  <si>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</si>
  <si>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</si>
  <si>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</si>
  <si>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</si>
  <si>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</si>
  <si>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</si>
  <si>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</si>
  <si>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</si>
  <si>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</si>
  <si>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</si>
  <si>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</si>
  <si>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</si>
  <si>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</si>
  <si>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</si>
  <si>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</si>
  <si>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</si>
  <si>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</si>
  <si>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</si>
  <si>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</si>
  <si>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</si>
  <si>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</si>
  <si>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</si>
  <si>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</si>
  <si>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</si>
  <si>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</si>
  <si>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</si>
  <si>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</si>
  <si>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</si>
  <si>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</si>
  <si>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</si>
  <si>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</si>
  <si>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</si>
  <si>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</si>
  <si>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</si>
  <si>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</si>
  <si>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</si>
  <si>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</si>
  <si>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</si>
  <si>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</si>
  <si>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</si>
  <si>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</si>
  <si>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</si>
  <si>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</si>
  <si>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</si>
  <si>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</si>
  <si>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</si>
  <si>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</si>
  <si>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</si>
  <si>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</si>
  <si>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</si>
  <si>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</si>
  <si>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</si>
  <si>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</si>
  <si>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</si>
  <si>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</si>
  <si>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</si>
  <si>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</si>
  <si>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</si>
  <si>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</si>
  <si>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</si>
  <si>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</si>
  <si>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</si>
  <si>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</si>
  <si>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</si>
  <si>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</si>
  <si>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</si>
  <si>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</si>
  <si>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</si>
  <si>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</si>
  <si>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</si>
  <si>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</si>
  <si>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</si>
  <si>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</si>
  <si>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</si>
  <si>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</si>
  <si>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</si>
  <si>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</si>
  <si>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</si>
  <si>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</si>
  <si>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</si>
  <si>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</si>
  <si>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</si>
  <si>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</si>
  <si>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</si>
  <si>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</si>
  <si>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</si>
  <si>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</si>
  <si>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</si>
  <si>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</si>
  <si>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</si>
  <si>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</si>
  <si>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</si>
  <si>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</si>
  <si>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</si>
  <si>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</si>
  <si>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</si>
  <si>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</si>
  <si>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</si>
  <si>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</si>
  <si>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</si>
  <si>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</si>
  <si>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</si>
  <si>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</si>
  <si>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</si>
  <si>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</si>
  <si>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</si>
  <si>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</si>
  <si>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</si>
  <si>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</si>
  <si>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</si>
  <si>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</si>
  <si>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</si>
  <si>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</si>
  <si>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</si>
  <si>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</si>
  <si>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</si>
  <si>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</si>
  <si>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</si>
  <si>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</si>
  <si>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</si>
  <si>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</si>
  <si>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</si>
  <si>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</si>
  <si>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</si>
  <si>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</si>
  <si>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</si>
  <si>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</si>
  <si>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</si>
  <si>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</si>
  <si>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</si>
  <si>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</si>
  <si>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</si>
  <si>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</si>
  <si>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</si>
  <si>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</si>
  <si>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</si>
  <si>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</si>
  <si>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</si>
  <si>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</si>
  <si>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</si>
  <si>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</si>
  <si>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</si>
  <si>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</si>
  <si>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</si>
  <si>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</si>
  <si>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</si>
  <si>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</si>
  <si>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</si>
  <si>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</si>
  <si>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</si>
  <si>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</si>
  <si>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</si>
  <si>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</si>
  <si>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</si>
  <si>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</si>
  <si>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</si>
  <si>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</si>
  <si>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</si>
  <si>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</si>
  <si>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</si>
  <si>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</si>
  <si>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</si>
  <si>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</si>
  <si>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</si>
  <si>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</si>
  <si>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</si>
  <si>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</si>
  <si>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</si>
  <si>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</si>
  <si>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</si>
  <si>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</si>
  <si>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</si>
  <si>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</si>
  <si>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</si>
  <si>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</si>
  <si>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</si>
  <si>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</si>
  <si>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</si>
  <si>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</si>
  <si>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</si>
  <si>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</si>
  <si>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</si>
  <si>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</si>
  <si>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</si>
  <si>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</si>
  <si>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</si>
  <si>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</si>
  <si>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</si>
  <si>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</si>
  <si>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</si>
  <si>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</si>
  <si>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</si>
  <si>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</si>
  <si>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</si>
  <si>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</si>
  <si>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</si>
  <si>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</si>
  <si>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</si>
  <si>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</si>
  <si>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</si>
  <si>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</si>
  <si>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</si>
  <si>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</si>
  <si>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</si>
  <si>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</si>
  <si>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</si>
  <si>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</si>
  <si>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</si>
  <si>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</si>
  <si>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</si>
  <si>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</si>
  <si>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</si>
  <si>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</si>
  <si>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A RAMBERT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</si>
  <si>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</si>
  <si>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</si>
  <si>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</si>
  <si>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</si>
  <si>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</si>
  <si>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</si>
  <si>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</si>
  <si>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</si>
  <si>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</si>
  <si>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</si>
  <si>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</si>
  <si>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</si>
  <si>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</si>
  <si>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</si>
  <si>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</si>
  <si>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</si>
  <si>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</si>
  <si>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</si>
  <si>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</si>
  <si>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</si>
  <si>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</si>
  <si>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FORTE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</si>
  <si>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</si>
  <si>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</si>
  <si>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</si>
  <si>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</si>
  <si>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</si>
  <si>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</si>
  <si>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</si>
  <si>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</si>
  <si>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</si>
  <si>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</si>
  <si>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</si>
  <si>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</si>
  <si>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</si>
  <si>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</si>
  <si>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</si>
  <si>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</si>
  <si>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</si>
  <si>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</si>
  <si>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</si>
  <si>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</si>
  <si>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</si>
  <si>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</si>
  <si>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</si>
  <si>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</si>
  <si>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</si>
  <si>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</si>
  <si>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</si>
  <si>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</si>
  <si>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</si>
  <si>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</si>
  <si>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</si>
  <si>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</si>
  <si>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</si>
  <si>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</si>
  <si>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</si>
  <si>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</si>
  <si>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</si>
  <si>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</si>
  <si>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</si>
  <si>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</si>
  <si>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</si>
  <si>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</si>
  <si>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</si>
  <si>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</si>
  <si>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</si>
  <si>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</si>
  <si>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</si>
  <si>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</si>
  <si>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</si>
  <si>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</si>
  <si>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</si>
  <si>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</si>
  <si>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</si>
  <si>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</si>
  <si>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</si>
  <si>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</si>
  <si>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</si>
  <si>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</si>
  <si>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</si>
  <si>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</si>
  <si>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chronique.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</si>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</sst>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L111" activeCellId="0" sqref="L11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508274</v>
      </c>
      <c r="G10" s="25"/>
      <c r="H10" s="25"/>
    </row>
    <row r="11" customFormat="false" ht="15" hidden="false" customHeight="false" outlineLevel="0" collapsed="false">
      <c r="A11" s="26" t="s">
        <v>5183</v>
      </c>
      <c r="B11" s="30" t="n">
        <v>44411</v>
      </c>
      <c r="D11" s="26" t="s">
        <v>5184</v>
      </c>
      <c r="E11" s="29" t="n">
        <v>6293877</v>
      </c>
      <c r="G11" s="25"/>
      <c r="H11" s="25"/>
    </row>
    <row r="12" customFormat="false" ht="15" hidden="false" customHeight="false" outlineLevel="0" collapsed="false">
      <c r="A12" s="26" t="s">
        <v>5185</v>
      </c>
      <c r="B12" s="29" t="s">
        <v>5186</v>
      </c>
      <c r="D12" s="26" t="s">
        <v>5187</v>
      </c>
      <c r="E12" s="29" t="n">
        <v>508276</v>
      </c>
      <c r="G12" s="25"/>
      <c r="H12" s="25"/>
    </row>
    <row r="13" customFormat="false" ht="17.25" hidden="false" customHeight="true" outlineLevel="0" collapsed="false">
      <c r="A13" s="12"/>
      <c r="B13" s="31"/>
      <c r="D13" s="26" t="s">
        <v>5188</v>
      </c>
      <c r="E13" s="29" t="n">
        <v>6293983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508274</v>
      </c>
    </row>
    <row r="18" customFormat="false" ht="15" hidden="false" customHeight="false" outlineLevel="0" collapsed="false">
      <c r="A18" s="36"/>
      <c r="B18" s="37" t="s">
        <v>5196</v>
      </c>
      <c r="C18" s="38" t="n">
        <f aca="false">E11</f>
        <v>6293877</v>
      </c>
    </row>
    <row r="19" customFormat="false" ht="15" hidden="false" customHeight="false" outlineLevel="0" collapsed="false">
      <c r="A19" s="33" t="s">
        <v>5197</v>
      </c>
      <c r="B19" s="39" t="n">
        <v>113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6.55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6.55</v>
      </c>
      <c r="C37" s="50"/>
      <c r="D37" s="55" t="s">
        <v>5219</v>
      </c>
      <c r="E37" s="34"/>
    </row>
    <row r="38" s="56" customFormat="true" ht="15" hidden="false" customHeight="true" outlineLevel="0" collapsed="false">
      <c r="A38" s="54" t="s">
        <v>5220</v>
      </c>
      <c r="B38" s="34" t="n">
        <v>0.6</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4</v>
      </c>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4</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2</v>
      </c>
      <c r="C82" s="50"/>
      <c r="D82" s="26" t="s">
        <v>5256</v>
      </c>
      <c r="E82" s="62"/>
    </row>
    <row r="83" s="17" customFormat="true" ht="15" hidden="false" customHeight="false" outlineLevel="0" collapsed="false">
      <c r="A83" s="33" t="s">
        <v>5257</v>
      </c>
      <c r="B83" s="62" t="n">
        <v>3</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4</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t="n">
        <v>2</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0.03</v>
      </c>
      <c r="E98" s="82"/>
      <c r="F98" s="83" t="s">
        <v>5275</v>
      </c>
      <c r="G98" s="86"/>
      <c r="H98" s="87"/>
    </row>
    <row r="99" customFormat="false" ht="15" hidden="false" customHeight="false" outlineLevel="0" collapsed="false">
      <c r="A99" s="78" t="s">
        <v>5276</v>
      </c>
      <c r="B99" s="79" t="str">
        <f aca="false">IF(A99="NEWCOD",IF(ISBLANK(G99),"renseigner le champ 'Nouveau taxon'",G99),VLOOKUP(A99,'Ref Taxo'!A:B,2,FALSE()))</f>
        <v>Dasygloea</v>
      </c>
      <c r="C99" s="80" t="n">
        <f aca="false">IF(A99="NEWCOD",IF(ISBLANK(H99),"NoCod",H99),VLOOKUP(A99,'Ref Taxo'!A:D,4,FALSE()))</f>
        <v>44835</v>
      </c>
      <c r="D99" s="81" t="n">
        <v>0.01</v>
      </c>
      <c r="E99" s="82"/>
      <c r="F99" s="83" t="s">
        <v>5275</v>
      </c>
      <c r="G99" s="86" t="s">
        <v>5277</v>
      </c>
      <c r="H99" s="87" t="n">
        <v>44835</v>
      </c>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3" t="s">
        <v>5275</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0.25</v>
      </c>
      <c r="E101" s="82"/>
      <c r="F101" s="83" t="s">
        <v>5275</v>
      </c>
      <c r="G101" s="86"/>
      <c r="H101" s="87"/>
    </row>
    <row r="102" customFormat="false" ht="15" hidden="false" customHeight="false" outlineLevel="0" collapsed="false">
      <c r="A102" s="78" t="s">
        <v>3548</v>
      </c>
      <c r="B102" s="79" t="str">
        <f aca="false">IF(A102="NEWCOD",IF(ISBLANK(G102),"renseigner le champ 'Nouveau taxon'",G102),VLOOKUP(A102,'Ref Taxo'!A:B,2,FALSE()))</f>
        <v>Pleurosira</v>
      </c>
      <c r="C102" s="80" t="n">
        <f aca="false">IF(A102="NEWCOD",IF(ISBLANK(H102),"NoCod",H102),VLOOKUP(A102,'Ref Taxo'!A:D,4,FALSE()))</f>
        <v>9515</v>
      </c>
      <c r="D102" s="81" t="n">
        <v>0.01</v>
      </c>
      <c r="E102" s="82"/>
      <c r="F102" s="83" t="s">
        <v>5275</v>
      </c>
      <c r="G102" s="86"/>
      <c r="H102" s="87"/>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0.01</v>
      </c>
      <c r="E103" s="82"/>
      <c r="F103" s="83" t="s">
        <v>5275</v>
      </c>
      <c r="G103" s="86"/>
      <c r="H103" s="87"/>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0.01</v>
      </c>
      <c r="E104" s="82"/>
      <c r="F104" s="83" t="s">
        <v>5275</v>
      </c>
      <c r="G104" s="86"/>
      <c r="H104" s="87"/>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0.15</v>
      </c>
      <c r="E105" s="82"/>
      <c r="F105" s="83" t="s">
        <v>5275</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3" t="s">
        <v>5275</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3" t="s">
        <v>5275</v>
      </c>
      <c r="G107" s="86"/>
      <c r="H107" s="87"/>
    </row>
    <row r="108" customFormat="false" ht="15" hidden="false" customHeight="false" outlineLevel="0" collapsed="false">
      <c r="A108" s="78" t="s">
        <v>1923</v>
      </c>
      <c r="B108" s="79" t="str">
        <f aca="false">IF(A108="NEWCOD",IF(ISBLANK(G108),"renseigner le champ 'Nouveau taxon'",G108),VLOOKUP(A108,'Ref Taxo'!A:B,2,FALSE()))</f>
        <v>Fissidens fontanus</v>
      </c>
      <c r="C108" s="80" t="n">
        <f aca="false">IF(A108="NEWCOD",IF(ISBLANK(H108),"NoCod",H108),VLOOKUP(A108,'Ref Taxo'!A:D,4,FALSE()))</f>
        <v>31545</v>
      </c>
      <c r="D108" s="81" t="n">
        <v>0.12</v>
      </c>
      <c r="E108" s="82"/>
      <c r="F108" s="83" t="s">
        <v>5275</v>
      </c>
      <c r="G108" s="86"/>
      <c r="H108" s="87"/>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3" t="s">
        <v>5275</v>
      </c>
      <c r="G109" s="86"/>
      <c r="H109" s="87"/>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c r="F110" s="83" t="s">
        <v>5275</v>
      </c>
      <c r="G110" s="86"/>
      <c r="H110" s="87"/>
    </row>
    <row r="111" customFormat="false" ht="15" hidden="false" customHeight="false" outlineLevel="0" collapsed="false">
      <c r="A111" s="78" t="s">
        <v>3306</v>
      </c>
      <c r="B111" s="79" t="str">
        <f aca="false">IF(A111="NEWCOD",IF(ISBLANK(G111),"renseigner le champ 'Nouveau taxon'",G111),VLOOKUP(A111,'Ref Taxo'!A:B,2,FALSE()))</f>
        <v>Oxyrrhynchium hians</v>
      </c>
      <c r="C111" s="80" t="n">
        <f aca="false">IF(A111="NEWCOD",IF(ISBLANK(H111),"NoCod",H111),VLOOKUP(A111,'Ref Taxo'!A:D,4,FALSE()))</f>
        <v>31547</v>
      </c>
      <c r="D111" s="81" t="n">
        <v>0.01</v>
      </c>
      <c r="E111" s="82"/>
      <c r="F111" s="83" t="s">
        <v>5275</v>
      </c>
      <c r="G111" s="86"/>
      <c r="H111" s="87"/>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0.01</v>
      </c>
      <c r="E112" s="82"/>
      <c r="F112" s="83" t="s">
        <v>5275</v>
      </c>
      <c r="G112" s="86"/>
      <c r="H112" s="87"/>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t="n">
        <v>0.01</v>
      </c>
      <c r="E113" s="82"/>
      <c r="F113" s="83" t="s">
        <v>5275</v>
      </c>
      <c r="G113" s="86"/>
      <c r="H113" s="87"/>
    </row>
    <row r="114" customFormat="false" ht="15" hidden="false" customHeight="false" outlineLevel="0" collapsed="false">
      <c r="A114" s="78" t="s">
        <v>4443</v>
      </c>
      <c r="B114" s="79" t="str">
        <f aca="false">IF(A114="NEWCOD",IF(ISBLANK(G114),"renseigner le champ 'Nouveau taxon'",G114),VLOOKUP(A114,'Ref Taxo'!A:B,2,FALSE()))</f>
        <v>Scutellaria galericulata</v>
      </c>
      <c r="C114" s="80" t="n">
        <f aca="false">IF(A114="NEWCOD",IF(ISBLANK(H114),"NoCod",H114),VLOOKUP(A114,'Ref Taxo'!A:D,4,FALSE()))</f>
        <v>1796</v>
      </c>
      <c r="D114" s="81" t="n">
        <v>0.01</v>
      </c>
      <c r="E114" s="82"/>
      <c r="F114" s="83" t="s">
        <v>5275</v>
      </c>
      <c r="G114" s="86"/>
      <c r="H114" s="87"/>
    </row>
    <row r="115" customFormat="false" ht="15" hidden="false" customHeight="false" outlineLevel="0" collapsed="false">
      <c r="A115" s="78" t="s">
        <v>2170</v>
      </c>
      <c r="B115" s="79" t="str">
        <f aca="false">IF(A115="NEWCOD",IF(ISBLANK(G115),"renseigner le champ 'Nouveau taxon'",G115),VLOOKUP(A115,'Ref Taxo'!A:B,2,FALSE()))</f>
        <v>Helosciadium nodiflorum </v>
      </c>
      <c r="C115" s="80" t="n">
        <f aca="false">IF(A115="NEWCOD",IF(ISBLANK(H115),"NoCod",H115),VLOOKUP(A115,'Ref Taxo'!A:D,4,FALSE()))</f>
        <v>30053</v>
      </c>
      <c r="D115" s="81" t="n">
        <v>0.01</v>
      </c>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5273</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2022-01-31T16:22:37Z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