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92"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<sst xmlns="http://schemas.openxmlformats.org/spreadsheetml/2006/main" count="6476" uniqueCount="5303">
  <si>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</si>
  <si>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</si>
  <si>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</si>
  <si>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</si>
  <si>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</si>
  <si>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</si>
  <si>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</si>
  <si>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</si>
  <si>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</si>
  <si>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</si>
  <si>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</si>
  <si>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</si>
  <si>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</si>
  <si>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</si>
  <si>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</si>
  <si>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</si>
  <si>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</si>
  <si>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</si>
  <si>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</si>
  <si>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</si>
  <si>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</si>
  <si>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</si>
  <si>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</si>
  <si>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</si>
  <si>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</si>
  <si>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</si>
  <si>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</si>
  <si>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</si>
  <si>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</si>
  <si>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</si>
  <si>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</si>
  <si>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</si>
  <si>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</si>
  <si>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</si>
  <si>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</si>
  <si>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</si>
  <si>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</si>
  <si>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</si>
  <si>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</si>
  <si>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</si>
  <si>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</si>
  <si>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</si>
  <si>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</si>
  <si>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</si>
  <si>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</si>
  <si>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</si>
  <si>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</si>
  <si>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</si>
  <si>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</si>
  <si>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</si>
  <si>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</si>
  <si>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</si>
  <si>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</si>
  <si>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</si>
  <si>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</si>
  <si>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</si>
  <si>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</si>
  <si>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</si>
  <si>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</si>
  <si>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</si>
  <si>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</si>
  <si>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</si>
  <si>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</si>
  <si>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</si>
  <si>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</si>
  <si>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</si>
  <si>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</si>
  <si>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</si>
  <si>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</si>
  <si>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</si>
  <si>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</si>
  <si>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</si>
  <si>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</si>
  <si>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</si>
  <si>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</si>
  <si>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</si>
  <si>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</si>
  <si>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</si>
  <si>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</si>
  <si>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</si>
  <si>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</si>
  <si>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</si>
  <si>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</si>
  <si>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</si>
  <si>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</si>
  <si>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</si>
  <si>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</si>
  <si>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</si>
  <si>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</si>
  <si>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</si>
  <si>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</si>
  <si>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</si>
  <si>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</si>
  <si>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</si>
  <si>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</si>
  <si>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</si>
  <si>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</si>
  <si>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</si>
  <si>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</si>
  <si>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</si>
  <si>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</si>
  <si>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</si>
  <si>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</si>
  <si>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</si>
  <si>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</si>
  <si>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</si>
  <si>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</si>
  <si>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</si>
  <si>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</si>
  <si>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</si>
  <si>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</si>
  <si>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</si>
  <si>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</si>
  <si>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</si>
  <si>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</si>
  <si>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</si>
  <si>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</si>
  <si>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</si>
  <si>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</si>
  <si>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</si>
  <si>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</si>
  <si>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</si>
  <si>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</si>
  <si>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</si>
  <si>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</si>
  <si>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</si>
  <si>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</si>
  <si>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</si>
  <si>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</si>
  <si>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</si>
  <si>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</si>
  <si>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</si>
  <si>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</si>
  <si>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</si>
  <si>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</si>
  <si>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</si>
  <si>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</si>
  <si>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</si>
  <si>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</si>
  <si>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</si>
  <si>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</si>
  <si>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</si>
  <si>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</si>
  <si>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</si>
  <si>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</si>
  <si>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</si>
  <si>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</si>
  <si>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</si>
  <si>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</si>
  <si>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</si>
  <si>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</si>
  <si>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</si>
  <si>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</si>
  <si>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</si>
  <si>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</si>
  <si>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</si>
  <si>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</si>
  <si>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</si>
  <si>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</si>
  <si>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</si>
  <si>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</si>
  <si>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</si>
  <si>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</si>
  <si>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</si>
  <si>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</si>
  <si>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</si>
  <si>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</si>
  <si>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</si>
  <si>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</si>
  <si>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</si>
  <si>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</si>
  <si>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</si>
  <si>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</si>
  <si>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</si>
  <si>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</si>
  <si>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</si>
  <si>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</si>
  <si>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</si>
  <si>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</si>
  <si>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</si>
  <si>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</si>
  <si>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</si>
  <si>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</si>
  <si>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</si>
  <si>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</si>
  <si>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</si>
  <si>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</si>
  <si>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</si>
  <si>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</si>
  <si>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</si>
  <si>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</si>
  <si>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</si>
  <si>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</si>
  <si>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</si>
  <si>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</si>
  <si>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</si>
  <si>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</si>
  <si>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</si>
  <si>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</si>
  <si>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</si>
  <si>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</si>
  <si>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</si>
  <si>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</si>
  <si>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</si>
  <si>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</si>
  <si>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</si>
  <si>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</si>
  <si>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</si>
  <si>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</si>
  <si>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</si>
  <si>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</si>
  <si>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</si>
  <si>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</si>
  <si>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</si>
  <si>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</si>
  <si>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</si>
  <si>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</si>
  <si>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</si>
  <si>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</si>
  <si>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</si>
  <si>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</si>
  <si>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</si>
  <si>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</si>
  <si>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</si>
  <si>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</si>
  <si>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</si>
  <si>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</si>
  <si>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</si>
  <si>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</si>
  <si>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</si>
  <si>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</si>
  <si>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</si>
  <si>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</si>
  <si>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</si>
  <si>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</si>
  <si>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</si>
  <si>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</si>
  <si>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</si>
  <si>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</si>
  <si>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</si>
  <si>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</si>
  <si>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</si>
  <si>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</si>
  <si>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</si>
  <si>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</si>
  <si>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</si>
  <si>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</si>
  <si>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</si>
  <si>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</si>
  <si>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</si>
  <si>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</si>
  <si>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</si>
  <si>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</si>
  <si>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</si>
  <si>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</si>
  <si>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</si>
  <si>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</si>
  <si>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</si>
  <si>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</si>
  <si>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</si>
  <si>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</si>
  <si>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</si>
  <si>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</si>
  <si>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</si>
  <si>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</si>
  <si>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</si>
  <si>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</si>
  <si>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</si>
  <si>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</si>
  <si>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</si>
  <si>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</si>
  <si>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</si>
  <si>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</si>
  <si>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</si>
  <si>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</si>
  <si>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</si>
  <si>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</si>
  <si>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</si>
  <si>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</si>
  <si>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</si>
  <si>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</si>
  <si>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</si>
  <si>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</si>
  <si>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</si>
  <si>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</si>
  <si>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</si>
  <si>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</si>
  <si>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</si>
  <si>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</si>
  <si>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</si>
  <si>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</si>
  <si>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</si>
  <si>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</si>
  <si>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</si>
  <si>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</si>
  <si>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</si>
  <si>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</si>
  <si>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</si>
  <si>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</si>
  <si>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</si>
  <si>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</si>
  <si>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</si>
  <si>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</si>
  <si>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</si>
  <si>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</si>
  <si>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</si>
  <si>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</si>
  <si>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</si>
  <si>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</si>
  <si>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</si>
  <si>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</si>
  <si>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</si>
  <si>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</si>
  <si>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</si>
  <si>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</si>
  <si>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</si>
  <si>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</si>
  <si>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</si>
  <si>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</si>
  <si>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</si>
  <si>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</si>
  <si>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</si>
  <si>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</si>
  <si>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</si>
  <si>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</si>
  <si>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</si>
  <si>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</si>
  <si>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</si>
  <si>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</si>
  <si>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</si>
  <si>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</si>
  <si>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</si>
  <si>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</si>
  <si>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</si>
  <si>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</si>
  <si>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</si>
  <si>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</si>
  <si>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</si>
  <si>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</si>
  <si>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</si>
  <si>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</si>
  <si>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</si>
  <si>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</si>
  <si>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</si>
  <si>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</si>
  <si>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</si>
  <si>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</si>
  <si>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</si>
  <si>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</si>
  <si>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</si>
  <si>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</si>
  <si>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</si>
  <si>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</si>
  <si>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</si>
  <si>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</si>
  <si>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</si>
  <si>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</si>
  <si>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</si>
  <si>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</si>
  <si>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</si>
  <si>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</si>
  <si>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</si>
  <si>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</si>
  <si>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</si>
  <si>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</si>
  <si>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</si>
  <si>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</si>
  <si>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</si>
  <si>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</si>
  <si>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</si>
  <si>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</si>
  <si>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</si>
  <si>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</si>
  <si>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</si>
  <si>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</si>
  <si>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</si>
  <si>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</si>
  <si>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</si>
  <si>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</si>
  <si>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</si>
  <si>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</si>
  <si>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</si>
  <si>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</si>
  <si>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</si>
  <si>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</si>
  <si>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</si>
  <si>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</si>
  <si>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</si>
  <si>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</si>
  <si>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</si>
  <si>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</si>
  <si>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</si>
  <si>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</si>
  <si>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</si>
  <si>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</si>
  <si>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</si>
  <si>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</si>
  <si>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</si>
  <si>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</si>
  <si>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</si>
  <si>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</si>
  <si>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</si>
  <si>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</si>
  <si>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</si>
  <si>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</si>
  <si>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</si>
  <si>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</si>
  <si>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</si>
  <si>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</si>
  <si>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</si>
  <si>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</si>
  <si>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</si>
  <si>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</si>
  <si>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</si>
  <si>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</si>
  <si>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</si>
  <si>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</si>
  <si>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</si>
  <si>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</si>
  <si>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</si>
  <si>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</si>
  <si>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</si>
  <si>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</si>
  <si>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</si>
  <si>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</si>
  <si>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</si>
  <si>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</si>
  <si>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</si>
  <si>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</si>
  <si>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</si>
  <si>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</si>
  <si>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</si>
  <si>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</si>
  <si>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</si>
  <si>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</si>
  <si>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</si>
  <si>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</si>
  <si>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</si>
  <si>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</si>
  <si>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</si>
  <si>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</si>
  <si>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</si>
  <si>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</si>
  <si>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</si>
  <si>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</si>
  <si>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</si>
  <si>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</si>
  <si>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</si>
  <si>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</si>
  <si>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</si>
  <si>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</si>
  <si>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</si>
  <si>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</si>
  <si>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</si>
  <si>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</si>
  <si>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</si>
  <si>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</si>
  <si>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</si>
  <si>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</si>
  <si>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</si>
  <si>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</si>
  <si>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</si>
  <si>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</si>
  <si>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</si>
  <si>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</si>
  <si>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</si>
  <si>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</si>
  <si>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</si>
  <si>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</si>
  <si>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</si>
  <si>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</si>
  <si>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</si>
  <si>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</si>
  <si>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</si>
  <si>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</si>
  <si>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</si>
  <si>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</si>
  <si>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</si>
  <si>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</si>
  <si>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</si>
  <si>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</si>
  <si>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</si>
  <si>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</si>
  <si>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</si>
  <si>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</si>
  <si>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</si>
  <si>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</si>
  <si>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</si>
  <si>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</si>
  <si>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</si>
  <si>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</si>
  <si>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</si>
  <si>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</si>
  <si>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</si>
  <si>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</si>
  <si>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</si>
  <si>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</si>
  <si>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</si>
  <si>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</si>
  <si>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</si>
  <si>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</si>
  <si>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</si>
  <si>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</si>
  <si>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</si>
  <si>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</si>
  <si>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</si>
  <si>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</si>
  <si>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</si>
  <si>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</si>
  <si>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</si>
  <si>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</si>
  <si>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</si>
  <si>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</si>
  <si>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</si>
  <si>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</si>
  <si>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</si>
  <si>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</si>
  <si>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</si>
  <si>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</si>
  <si>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</si>
  <si>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</si>
  <si>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</si>
  <si>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</si>
  <si>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</si>
  <si>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</si>
  <si>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</si>
  <si>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</si>
  <si>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</si>
  <si>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</si>
  <si>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</si>
  <si>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</si>
  <si>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</si>
  <si>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</si>
  <si>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</si>
  <si>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</si>
  <si>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</si>
  <si>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</si>
  <si>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</si>
  <si>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</si>
  <si>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</si>
  <si>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</si>
  <si>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</si>
  <si>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</si>
  <si>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</si>
  <si>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</si>
  <si>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</si>
  <si>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</si>
  <si>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</si>
  <si>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</si>
  <si>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</si>
  <si>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</si>
  <si>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</si>
  <si>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</si>
  <si>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</si>
  <si>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</si>
  <si>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</si>
  <si>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</si>
  <si>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</si>
  <si>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</si>
  <si>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</si>
  <si>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</si>
  <si>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</si>
  <si>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</si>
  <si>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</si>
  <si>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</si>
  <si>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</si>
  <si>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</si>
  <si>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</si>
  <si>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</si>
  <si>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</si>
  <si>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</si>
  <si>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</si>
  <si>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</si>
  <si>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</si>
  <si>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</si>
  <si>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</si>
  <si>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</si>
  <si>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</si>
  <si>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</si>
  <si>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</si>
  <si>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</si>
  <si>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</si>
  <si>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</si>
  <si>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</si>
  <si>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</si>
  <si>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</si>
  <si>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</si>
  <si>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</si>
  <si>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</si>
  <si>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</si>
  <si>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</si>
  <si>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</si>
  <si>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</si>
  <si>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</si>
  <si>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</si>
  <si>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</si>
  <si>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</si>
  <si>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</si>
  <si>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</si>
  <si>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</si>
  <si>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</si>
  <si>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</si>
  <si>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</si>
  <si>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</si>
  <si>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</si>
  <si>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</si>
  <si>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</si>
  <si>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</si>
  <si>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</si>
  <si>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</si>
  <si>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</si>
  <si>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</si>
  <si>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</si>
  <si>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</si>
  <si>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</si>
  <si>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</si>
  <si>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</si>
  <si>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</si>
  <si>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</si>
  <si>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</si>
  <si>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</si>
  <si>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</si>
  <si>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</si>
  <si>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</si>
  <si>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</si>
  <si>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</si>
  <si>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</si>
  <si>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</si>
  <si>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</si>
  <si>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</si>
  <si>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</si>
  <si>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</si>
  <si>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</si>
  <si>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</si>
  <si>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</si>
  <si>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</si>
  <si>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</si>
  <si>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</si>
  <si>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</si>
  <si>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</si>
  <si>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</si>
  <si>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</si>
  <si>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</si>
  <si>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</si>
  <si>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</si>
  <si>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</si>
  <si>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</si>
  <si>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</si>
  <si>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</si>
  <si>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</si>
  <si>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</si>
  <si>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</si>
  <si>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</si>
  <si>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</si>
  <si>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</si>
  <si>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</si>
  <si>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</si>
  <si>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</si>
  <si>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</si>
  <si>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</si>
  <si>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</si>
  <si>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</si>
  <si>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</si>
  <si>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</si>
  <si>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</si>
  <si>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</si>
  <si>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</si>
  <si>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</si>
  <si>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</si>
  <si>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</si>
  <si>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</si>
  <si>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</si>
  <si>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</si>
  <si>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</si>
  <si>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</si>
  <si>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</si>
  <si>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</si>
  <si>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</si>
  <si>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</si>
  <si>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</si>
  <si>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</si>
  <si>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</si>
  <si>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</si>
  <si>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</si>
  <si>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</si>
  <si>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</si>
  <si>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</si>
  <si>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</si>
  <si>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</si>
  <si>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</si>
  <si>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</si>
  <si>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</si>
  <si>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</si>
  <si>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</si>
  <si>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</si>
  <si>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</si>
  <si>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</si>
  <si>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</si>
  <si>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</si>
  <si>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</si>
  <si>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</si>
  <si>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</si>
  <si>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</si>
  <si>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</si>
  <si>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</si>
  <si>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</si>
  <si>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</si>
  <si>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</si>
  <si>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</si>
  <si>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</si>
  <si>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</si>
  <si>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</si>
  <si>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</si>
  <si>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</si>
  <si>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</si>
  <si>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</si>
  <si>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</si>
  <si>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</si>
  <si>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</si>
  <si>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</si>
  <si>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</si>
  <si>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</si>
  <si>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</si>
  <si>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</si>
  <si>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</si>
  <si>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</si>
  <si>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</si>
  <si>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</si>
  <si>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</si>
  <si>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</si>
  <si>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</si>
  <si>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</si>
  <si>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</si>
  <si>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</si>
  <si>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</si>
  <si>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</si>
  <si>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</si>
  <si>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</si>
  <si>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</si>
  <si>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</si>
  <si>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</si>
  <si>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</si>
  <si>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</si>
  <si>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</si>
  <si>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</si>
  <si>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</si>
  <si>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</si>
  <si>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</si>
  <si>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</si>
  <si>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</si>
  <si>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</si>
  <si>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</si>
  <si>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</si>
  <si>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</si>
  <si>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</si>
  <si>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</si>
  <si>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</si>
  <si>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</si>
  <si>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</si>
  <si>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</si>
  <si>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</si>
  <si>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</si>
  <si>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</si>
  <si>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</si>
  <si>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</si>
  <si>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</si>
  <si>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</si>
  <si>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</si>
  <si>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</si>
  <si>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</si>
  <si>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</si>
  <si>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</si>
  <si>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</si>
  <si>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</si>
  <si>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</si>
  <si>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</si>
  <si>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</si>
  <si>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</si>
  <si>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</si>
  <si>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</si>
  <si>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</si>
  <si>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</si>
  <si>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</si>
  <si>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</si>
  <si>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</si>
  <si>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</si>
  <si>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</si>
  <si>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</si>
  <si>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</si>
  <si>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</si>
  <si>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</si>
  <si>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</si>
  <si>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</si>
  <si>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</si>
  <si>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</si>
  <si>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</si>
  <si>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</si>
  <si>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</si>
  <si>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</si>
  <si>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</si>
  <si>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</si>
  <si>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</si>
  <si>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</si>
  <si>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</si>
  <si>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</si>
  <si>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</si>
  <si>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</si>
  <si>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</si>
  <si>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</si>
  <si>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</si>
  <si>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</si>
  <si>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</si>
  <si>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</si>
  <si>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</si>
  <si>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</si>
  <si>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</si>
  <si>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</si>
  <si>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</si>
  <si>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</si>
  <si>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</si>
  <si>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</si>
  <si>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</si>
  <si>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</si>
  <si>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</si>
  <si>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</si>
  <si>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</si>
  <si>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</si>
  <si>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</si>
  <si>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</si>
  <si>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</si>
  <si>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</si>
  <si>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</si>
  <si>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</si>
  <si>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</si>
  <si>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</si>
  <si>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</si>
  <si>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</si>
  <si>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</si>
  <si>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</si>
  <si>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</si>
  <si>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</si>
  <si>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</si>
  <si>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</si>
  <si>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</si>
  <si>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</si>
  <si>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</si>
  <si>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</si>
  <si>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</si>
  <si>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</si>
  <si>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</si>
  <si>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</si>
  <si>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</si>
  <si>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</si>
  <si>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</si>
  <si>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</si>
  <si>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</si>
  <si>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</si>
  <si>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</si>
  <si>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</si>
  <si>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</si>
  <si>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</si>
  <si>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</si>
  <si>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</si>
  <si>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</si>
  <si>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</si>
  <si>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</si>
  <si>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</si>
  <si>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</si>
  <si>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</si>
  <si>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</si>
  <si>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</si>
  <si>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</si>
  <si>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</si>
  <si>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</si>
  <si>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</si>
  <si>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</si>
  <si>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</si>
  <si>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</si>
  <si>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</si>
  <si>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</si>
  <si>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</si>
  <si>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</si>
  <si>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</si>
  <si>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</si>
  <si>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</si>
  <si>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</si>
  <si>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</si>
  <si>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</si>
  <si>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</si>
  <si>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</si>
  <si>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</si>
  <si>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</si>
  <si>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</si>
  <si>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</si>
  <si>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</si>
  <si>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</si>
  <si>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</si>
  <si>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</si>
  <si>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</si>
  <si>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</si>
  <si>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</si>
  <si>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</si>
  <si>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</si>
  <si>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</si>
  <si>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</si>
  <si>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</si>
  <si>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</si>
  <si>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</si>
  <si>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</si>
  <si>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</si>
  <si>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</si>
  <si>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</si>
  <si>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</si>
  <si>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</si>
  <si>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</si>
  <si>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</si>
  <si>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</si>
  <si>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</si>
  <si>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</si>
  <si>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</si>
  <si>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</si>
  <si>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</si>
  <si>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</si>
  <si>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</si>
  <si>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</si>
  <si>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</si>
  <si>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</si>
  <si>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</si>
  <si>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</si>
  <si>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</si>
  <si>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</si>
  <si>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</si>
  <si>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</si>
  <si>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</si>
  <si>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</si>
  <si>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</si>
  <si>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</si>
  <si>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</si>
  <si>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</si>
  <si>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</si>
  <si>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</si>
  <si>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</si>
  <si>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</si>
  <si>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</si>
  <si>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</si>
  <si>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</si>
  <si>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</si>
  <si>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</si>
  <si>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</si>
  <si>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</si>
  <si>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</si>
  <si>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</si>
  <si>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</si>
  <si>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</si>
  <si>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</si>
  <si>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</si>
  <si>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</si>
  <si>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</si>
  <si>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</si>
  <si>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</si>
  <si>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</si>
  <si>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</si>
  <si>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</si>
  <si>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</si>
  <si>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</si>
  <si>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</si>
  <si>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</si>
  <si>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</si>
  <si>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</si>
  <si>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</si>
  <si>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</si>
  <si>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</si>
  <si>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</si>
  <si>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</si>
  <si>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</si>
  <si>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</si>
  <si>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</si>
  <si>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</si>
  <si>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</si>
  <si>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</si>
  <si>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</si>
  <si>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</si>
  <si>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</si>
  <si>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</si>
  <si>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</si>
  <si>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</si>
  <si>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</si>
  <si>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</si>
  <si>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</si>
  <si>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</si>
  <si>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</si>
  <si>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</si>
  <si>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</si>
  <si>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</si>
  <si>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</si>
  <si>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</si>
  <si>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</si>
  <si>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</si>
  <si>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</si>
  <si>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</si>
  <si>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</si>
  <si>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</si>
  <si>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</si>
  <si>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</si>
  <si>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</si>
  <si>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</si>
  <si>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</si>
  <si>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</si>
  <si>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</si>
  <si>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</si>
  <si>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</si>
  <si>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</si>
  <si>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</si>
  <si>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</si>
  <si>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</si>
  <si>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</si>
  <si>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</si>
  <si>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</si>
  <si>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</si>
  <si>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</si>
  <si>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</si>
  <si>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</si>
  <si>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</si>
  <si>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</si>
  <si>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</si>
  <si>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</si>
  <si>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</si>
  <si>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</si>
  <si>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</si>
  <si>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</si>
  <si>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</si>
  <si>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</si>
  <si>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</si>
  <si>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</si>
  <si>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</si>
  <si>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</si>
  <si>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</si>
  <si>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</si>
  <si>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</si>
  <si>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</si>
  <si>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</si>
  <si>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</si>
  <si>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</si>
  <si>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</si>
  <si>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</si>
  <si>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</si>
  <si>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</si>
  <si>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</si>
  <si>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</si>
  <si>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</si>
  <si>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</si>
  <si>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</si>
  <si>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</si>
  <si>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</si>
  <si>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</si>
  <si>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</si>
  <si>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</si>
  <si>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</si>
  <si>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</si>
  <si>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</si>
  <si>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</si>
  <si>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</si>
  <si>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</si>
  <si>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</si>
  <si>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</si>
  <si>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</si>
  <si>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</si>
  <si>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</si>
  <si>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</si>
  <si>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</si>
  <si>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</si>
  <si>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</si>
  <si>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</si>
  <si>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</si>
  <si>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</si>
  <si>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</si>
  <si>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</si>
  <si>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</si>
  <si>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</si>
  <si>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</si>
  <si>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</si>
  <si>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</si>
  <si>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</si>
  <si>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</si>
  <si>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</si>
  <si>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</si>
  <si>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</si>
  <si>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</si>
  <si>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</si>
  <si>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</si>
  <si>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</si>
  <si>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</si>
  <si>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</si>
  <si>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</si>
  <si>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</si>
  <si>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</si>
  <si>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</si>
  <si>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</si>
  <si>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</si>
  <si>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</si>
  <si>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</si>
  <si>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</si>
  <si>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</si>
  <si>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</si>
  <si>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</si>
  <si>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</si>
  <si>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</si>
  <si>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</si>
  <si>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</si>
  <si>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</si>
  <si>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</si>
  <si>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</si>
  <si>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</si>
  <si>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</si>
  <si>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</si>
  <si>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</si>
  <si>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</si>
  <si>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</si>
  <si>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</si>
  <si>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</si>
  <si>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</si>
  <si>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</si>
  <si>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</si>
  <si>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</si>
  <si>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</si>
  <si>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</si>
  <si>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</si>
  <si>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</si>
  <si>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</si>
  <si>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</si>
  <si>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</si>
  <si>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</si>
  <si>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</si>
  <si>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</si>
  <si>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</si>
  <si>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</si>
  <si>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</si>
  <si>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</si>
  <si>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</si>
  <si>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</si>
  <si>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</si>
  <si>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</si>
  <si>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</si>
  <si>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</si>
  <si>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</si>
  <si>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</si>
  <si>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</si>
  <si>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</si>
  <si>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</si>
  <si>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</si>
  <si>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</si>
  <si>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</si>
  <si>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</si>
  <si>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</si>
  <si>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</si>
  <si>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</si>
  <si>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</si>
  <si>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</si>
  <si>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</si>
  <si>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</si>
  <si>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</si>
  <si>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</si>
  <si>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</si>
  <si>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</si>
  <si>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</si>
  <si>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</si>
  <si>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</si>
  <si>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</si>
  <si>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</si>
  <si>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</si>
  <si>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</si>
  <si>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</si>
  <si>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</si>
  <si>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</si>
  <si>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</si>
  <si>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</si>
  <si>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</si>
  <si>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</si>
  <si>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</si>
  <si>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</si>
  <si>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</si>
  <si>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</si>
  <si>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</si>
  <si>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</si>
  <si>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</si>
  <si>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</si>
  <si>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</si>
  <si>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</si>
  <si>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</si>
  <si>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</si>
  <si>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</si>
  <si>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</si>
  <si>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</si>
  <si>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</si>
  <si>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</si>
  <si>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</si>
  <si>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</si>
  <si>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</si>
  <si>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</si>
  <si>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</si>
  <si>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</si>
  <si>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</si>
  <si>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</si>
  <si>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</si>
  <si>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</si>
  <si>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</si>
  <si>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</si>
  <si>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</si>
  <si>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</si>
  <si>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</si>
  <si>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</si>
  <si>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</si>
  <si>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</si>
  <si>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</si>
  <si>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</si>
  <si>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</si>
  <si>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</si>
  <si>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</si>
  <si>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</si>
  <si>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</si>
  <si>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</si>
  <si>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</si>
  <si>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</si>
  <si>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</si>
  <si>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</si>
  <si>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</si>
  <si>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</si>
  <si>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</si>
  <si>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</si>
  <si>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</si>
  <si>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</si>
  <si>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</si>
  <si>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</si>
  <si>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</si>
  <si>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</si>
  <si>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</si>
  <si>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</si>
  <si>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</si>
  <si>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</si>
  <si>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</si>
  <si>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</si>
  <si>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</si>
  <si>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</si>
  <si>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</si>
  <si>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</si>
  <si>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</si>
  <si>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</si>
  <si>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</si>
  <si>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</si>
  <si>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</si>
  <si>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</si>
  <si>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</si>
  <si>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</si>
  <si>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</si>
  <si>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</si>
  <si>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</si>
  <si>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</si>
  <si>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</si>
  <si>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</si>
  <si>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</si>
  <si>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</si>
  <si>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</si>
  <si>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</si>
  <si>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</si>
  <si>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</si>
  <si>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</si>
  <si>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</si>
  <si>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</si>
  <si>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</si>
  <si>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</si>
  <si>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</si>
  <si>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</si>
  <si>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</si>
  <si>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</si>
  <si>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</si>
  <si>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</si>
  <si>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</si>
  <si>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</si>
  <si>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</si>
  <si>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</si>
  <si>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</si>
  <si>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</si>
  <si>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</si>
  <si>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</si>
  <si>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</si>
  <si>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</si>
  <si>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</si>
  <si>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</si>
  <si>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</si>
  <si>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</si>
  <si>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</si>
  <si>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</si>
  <si>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</si>
  <si>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</si>
  <si>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</si>
  <si>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</si>
  <si>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</si>
  <si>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</si>
  <si>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</si>
  <si>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</si>
  <si>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</si>
  <si>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</si>
  <si>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</si>
  <si>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</si>
  <si>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</si>
  <si>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</si>
  <si>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</si>
  <si>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</si>
  <si>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</si>
  <si>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</si>
  <si>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</si>
  <si>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</si>
  <si>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</si>
  <si>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</si>
  <si>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</si>
  <si>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</si>
  <si>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</si>
  <si>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</si>
  <si>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</si>
  <si>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</si>
  <si>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</si>
  <si>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</si>
  <si>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</si>
  <si>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</si>
  <si>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</si>
  <si>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</si>
  <si>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</si>
  <si>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</si>
  <si>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</si>
  <si>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</si>
  <si>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</si>
  <si>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</si>
  <si>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</si>
  <si>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</si>
  <si>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</si>
  <si>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</si>
  <si>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</si>
  <si>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</si>
  <si>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</si>
  <si>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</si>
  <si>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</si>
  <si>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</si>
  <si>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</si>
  <si>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</si>
  <si>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</si>
  <si>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</si>
  <si>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</si>
  <si>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</si>
  <si>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</si>
  <si>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</si>
  <si>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</si>
  <si>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</si>
  <si>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</si>
  <si>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</si>
  <si>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</si>
  <si>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</si>
  <si>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</si>
  <si>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</si>
  <si>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</si>
  <si>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</si>
  <si>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</si>
  <si>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</si>
  <si>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</si>
  <si>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</si>
  <si>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</si>
  <si>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</si>
  <si>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</si>
  <si>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</si>
  <si>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</si>
  <si>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</si>
  <si>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</si>
  <si>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</si>
  <si>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</si>
  <si>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</si>
  <si>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</si>
  <si>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</si>
  <si>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</si>
  <si>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</si>
  <si>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</si>
  <si>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</si>
  <si>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</si>
  <si>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</si>
  <si>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</si>
  <si>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</si>
  <si>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</si>
  <si>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</si>
  <si>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</si>
  <si>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</si>
  <si>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</si>
  <si>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</si>
  <si>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</si>
  <si>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</si>
  <si>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</si>
  <si>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</si>
  <si>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</si>
  <si>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</si>
  <si>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</si>
  <si>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</si>
  <si>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</si>
  <si>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</si>
  <si>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</si>
  <si>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</si>
  <si>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</si>
  <si>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</si>
  <si>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</si>
  <si>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</si>
  <si>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</si>
  <si>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</si>
  <si>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</si>
  <si>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</si>
  <si>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</si>
  <si>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</si>
  <si>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</si>
  <si>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</si>
  <si>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</si>
  <si>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</si>
  <si>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</si>
  <si>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</si>
  <si>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</si>
  <si>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</si>
  <si>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</si>
  <si>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</si>
  <si>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</si>
  <si>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</si>
  <si>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</si>
  <si>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</si>
  <si>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</si>
  <si>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</si>
  <si>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</si>
  <si>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</si>
  <si>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</si>
  <si>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</si>
  <si>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</si>
  <si>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</si>
  <si>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</si>
  <si>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</si>
  <si>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</si>
  <si>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</si>
  <si>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</si>
  <si>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</si>
  <si>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</si>
  <si>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</si>
  <si>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</si>
  <si>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</si>
  <si>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</si>
  <si>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</si>
  <si>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</si>
  <si>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</si>
  <si>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</si>
  <si>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</si>
  <si>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</si>
  <si>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</si>
  <si>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</si>
  <si>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</si>
  <si>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</si>
  <si>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</si>
  <si>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</si>
  <si>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</si>
  <si>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</si>
  <si>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</si>
  <si>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</si>
  <si>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</si>
  <si>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</si>
  <si>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</si>
  <si>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</si>
  <si>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</si>
  <si>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</si>
  <si>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</si>
  <si>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</si>
  <si>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</si>
  <si>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</si>
  <si>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</si>
  <si>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</si>
  <si>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</si>
  <si>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</si>
  <si>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</si>
  <si>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</si>
  <si>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</si>
  <si>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</si>
  <si>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</si>
  <si>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</si>
  <si>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</si>
  <si>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</si>
  <si>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</si>
  <si>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</si>
  <si>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</si>
  <si>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</si>
  <si>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</si>
  <si>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</si>
  <si>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</si>
  <si>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</si>
  <si>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</si>
  <si>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</si>
  <si>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</si>
  <si>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</si>
  <si>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</si>
  <si>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</si>
  <si>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</si>
  <si>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</si>
  <si>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</si>
  <si>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</si>
  <si>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</si>
  <si>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</si>
  <si>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</si>
  <si>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</si>
  <si>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</si>
  <si>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</si>
  <si>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</si>
  <si>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</si>
  <si>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</si>
  <si>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</si>
  <si>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</si>
  <si>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</si>
  <si>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</si>
  <si>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</si>
  <si>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</si>
  <si>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</si>
  <si>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</si>
  <si>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</si>
  <si>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</si>
  <si>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</si>
  <si>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</si>
  <si>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</si>
  <si>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</si>
  <si>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</si>
  <si>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</si>
  <si>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</si>
  <si>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</si>
  <si>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</si>
  <si>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</si>
  <si>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</si>
  <si>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</si>
  <si>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</si>
  <si>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</si>
  <si>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</si>
  <si>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</si>
  <si>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</si>
  <si>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</si>
  <si>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</si>
  <si>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</si>
  <si>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</si>
  <si>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</si>
  <si>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</si>
  <si>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</si>
  <si>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</si>
  <si>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</si>
  <si>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</si>
  <si>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</si>
  <si>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</si>
  <si>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</si>
  <si>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</si>
  <si>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</si>
  <si>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</si>
  <si>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</si>
  <si>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</si>
  <si>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</si>
  <si>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</si>
  <si>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</si>
  <si>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</si>
  <si>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</si>
  <si>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</si>
  <si>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</si>
  <si>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</si>
  <si>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</si>
  <si>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</si>
  <si>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</si>
  <si>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</si>
  <si>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</si>
  <si>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</si>
  <si>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</si>
  <si>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</si>
  <si>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</si>
  <si>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</si>
  <si>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</si>
  <si>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</si>
  <si>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</si>
  <si>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</si>
  <si>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</si>
  <si>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</si>
  <si>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</si>
  <si>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</si>
  <si>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</si>
  <si>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</si>
  <si>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</si>
  <si>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</si>
  <si>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</si>
  <si>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</si>
  <si>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</si>
  <si>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</si>
  <si>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</si>
  <si>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</si>
  <si>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</si>
  <si>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</si>
  <si>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</si>
  <si>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</si>
  <si>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</si>
  <si>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</si>
  <si>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</si>
  <si>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</si>
  <si>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</si>
  <si>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</si>
  <si>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</si>
  <si>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</si>
  <si>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</si>
  <si>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</si>
  <si>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</si>
  <si>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</si>
  <si>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</si>
  <si>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</si>
  <si>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</si>
  <si>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</si>
  <si>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</si>
  <si>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</si>
  <si>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</si>
  <si>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</si>
  <si>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</si>
  <si>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</si>
  <si>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</si>
  <si>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</si>
  <si>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</si>
  <si>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</si>
  <si>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</si>
  <si>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</si>
  <si>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</si>
  <si>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</si>
  <si>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</si>
  <si>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</si>
  <si>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</si>
  <si>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</si>
  <si>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</si>
  <si>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</si>
  <si>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</si>
  <si>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</si>
  <si>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</si>
  <si>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</si>
  <si>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</si>
  <si>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</si>
  <si>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</si>
  <si>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</si>
  <si>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</si>
  <si>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</si>
  <si>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</si>
  <si>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</si>
  <si>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</si>
  <si>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</si>
  <si>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</si>
  <si>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</si>
  <si>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</si>
  <si>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</si>
  <si>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</si>
  <si>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</si>
  <si>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</si>
  <si>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</si>
  <si>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</si>
  <si>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</si>
  <si>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</si>
  <si>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</si>
  <si>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</si>
  <si>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</si>
  <si>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</si>
  <si>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</si>
  <si>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</si>
  <si>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</si>
  <si>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</si>
  <si>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</si>
  <si>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</si>
  <si>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</si>
  <si>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</si>
  <si>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</si>
  <si>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</si>
  <si>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</si>
  <si>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</si>
  <si>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</si>
  <si>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</si>
  <si>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</si>
  <si>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</si>
  <si>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</si>
  <si>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</si>
  <si>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</si>
  <si>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</si>
  <si>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</si>
  <si>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</si>
  <si>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</si>
  <si>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</si>
  <si>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</si>
  <si>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</si>
  <si>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</si>
  <si>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</si>
  <si>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</si>
  <si>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</si>
  <si>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</si>
  <si>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</si>
  <si>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</si>
  <si>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</si>
  <si>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</si>
  <si>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</si>
  <si>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</si>
  <si>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</si>
  <si>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</si>
  <si>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</si>
  <si>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</si>
  <si>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</si>
  <si>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</si>
  <si>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</si>
  <si>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</si>
  <si>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</si>
  <si>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</si>
  <si>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</si>
  <si>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</si>
  <si>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</si>
  <si>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</si>
  <si>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</si>
  <si>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</si>
  <si>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</si>
  <si>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</si>
  <si>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</si>
  <si>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</si>
  <si>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</si>
  <si>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</si>
  <si>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</si>
  <si>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</si>
  <si>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</si>
  <si>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</si>
  <si>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</si>
  <si>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</si>
  <si>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</si>
  <si>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</si>
  <si>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</si>
  <si>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</si>
  <si>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</si>
  <si>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</si>
  <si>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</si>
  <si>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</si>
  <si>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</si>
  <si>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</si>
  <si>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</si>
  <si>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</si>
  <si>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</si>
  <si>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</si>
  <si>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</si>
  <si>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</si>
  <si>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</si>
  <si>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</si>
  <si>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</si>
  <si>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</si>
  <si>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</si>
  <si>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</si>
  <si>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</si>
  <si>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</si>
  <si>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</si>
  <si>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</si>
  <si>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</si>
  <si>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</si>
  <si>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</si>
  <si>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</si>
  <si>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</si>
  <si>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</si>
  <si>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</si>
  <si>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</si>
  <si>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</si>
  <si>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</si>
  <si>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</si>
  <si>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</si>
  <si>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</si>
  <si>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</si>
  <si>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</si>
  <si>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</si>
  <si>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</si>
  <si>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</si>
  <si>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</si>
  <si>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</si>
  <si>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</si>
  <si>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</si>
  <si>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</si>
  <si>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</si>
  <si>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</si>
  <si>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</si>
  <si>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</si>
  <si>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</si>
  <si>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</si>
  <si>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</si>
  <si>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</si>
  <si>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</si>
  <si>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</si>
  <si>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</si>
  <si>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</si>
  <si>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</si>
  <si>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</si>
  <si>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</si>
  <si>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</si>
  <si>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</si>
  <si>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</si>
  <si>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</si>
  <si>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</si>
  <si>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</si>
  <si>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</si>
  <si>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</si>
  <si>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</si>
  <si>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</si>
  <si>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</si>
  <si>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</si>
  <si>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</si>
  <si>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</si>
  <si>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</si>
  <si>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</si>
  <si>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</si>
  <si>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</si>
  <si>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</si>
  <si>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</si>
  <si>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</si>
  <si>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</si>
  <si>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</si>
  <si>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</si>
  <si>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</si>
  <si>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</si>
  <si>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</si>
  <si>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</si>
  <si>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</si>
  <si>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</si>
  <si>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</si>
  <si>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</si>
  <si>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</si>
  <si>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</si>
  <si>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</si>
  <si>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</si>
  <si>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</si>
  <si>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</si>
  <si>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</si>
  <si>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</si>
  <si>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</si>
  <si>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</si>
  <si>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</si>
  <si>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</si>
  <si>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</si>
  <si>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</si>
  <si>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</si>
  <si>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</si>
  <si>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</si>
  <si>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</si>
  <si>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</si>
  <si>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</si>
  <si>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</si>
  <si>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</si>
  <si>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</si>
  <si>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</si>
  <si>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</si>
  <si>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</si>
  <si>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</si>
  <si>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</si>
  <si>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</si>
  <si>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</si>
  <si>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</si>
  <si>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</si>
  <si>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</si>
  <si>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</si>
  <si>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</si>
  <si>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</si>
  <si>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</si>
  <si>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</si>
  <si>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</si>
  <si>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</si>
  <si>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</si>
  <si>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</si>
  <si>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</si>
  <si>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</si>
  <si>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</si>
  <si>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</si>
  <si>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</si>
  <si>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</si>
  <si>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</si>
  <si>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</si>
  <si>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</si>
  <si>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</si>
  <si>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</si>
  <si>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</si>
  <si>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</si>
  <si>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</si>
  <si>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</si>
  <si>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</si>
  <si>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</si>
  <si>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</si>
  <si>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</si>
  <si>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</si>
  <si>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</si>
  <si>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</si>
  <si>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</si>
  <si>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</si>
  <si>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</si>
  <si>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</si>
  <si>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</si>
  <si>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</si>
  <si>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</si>
  <si>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</si>
  <si>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</si>
  <si>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</si>
  <si>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</si>
  <si>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</si>
  <si>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</si>
  <si>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</si>
  <si>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</si>
  <si>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</si>
  <si>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</si>
  <si>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</si>
  <si>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</si>
  <si>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</si>
  <si>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</si>
  <si>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</si>
  <si>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</si>
  <si>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</si>
  <si>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</si>
  <si>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</si>
  <si>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</si>
  <si>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</si>
  <si>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</si>
  <si>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</si>
  <si>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</si>
  <si>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</si>
  <si>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</si>
  <si>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</si>
  <si>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</si>
  <si>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</si>
  <si>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</si>
  <si>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</si>
  <si>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</si>
  <si>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</si>
  <si>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</si>
  <si>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</si>
  <si>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</si>
  <si>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</si>
  <si>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</si>
  <si>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</si>
  <si>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</si>
  <si>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</si>
  <si>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</si>
  <si>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</si>
  <si>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</si>
  <si>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</si>
  <si>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</si>
  <si>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</si>
  <si>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</si>
  <si>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</si>
  <si>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</si>
  <si>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</si>
  <si>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</si>
  <si>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</si>
  <si>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</si>
  <si>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</si>
  <si>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</si>
  <si>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</si>
  <si>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</si>
  <si>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</si>
  <si>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</si>
  <si>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</si>
  <si>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</si>
  <si>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</si>
  <si>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</si>
  <si>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</si>
  <si>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</si>
  <si>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</si>
  <si>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</si>
  <si>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</si>
  <si>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</si>
  <si>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</si>
  <si>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</si>
  <si>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</si>
  <si>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</si>
  <si>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</si>
  <si>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</si>
  <si>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</si>
  <si>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</si>
  <si>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</si>
  <si>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</si>
  <si>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</si>
  <si>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</si>
  <si>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</si>
  <si>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</si>
  <si>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</si>
  <si>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</si>
  <si>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</si>
  <si>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</si>
  <si>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</si>
  <si>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</si>
  <si>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</si>
  <si>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</si>
  <si>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</si>
  <si>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</si>
  <si>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</si>
  <si>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</si>
  <si>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</si>
  <si>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</si>
  <si>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</si>
  <si>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</si>
  <si>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</si>
  <si>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</si>
  <si>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</si>
  <si>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</si>
  <si>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</si>
  <si>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</si>
  <si>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</si>
  <si>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</si>
  <si>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</si>
  <si>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</si>
  <si>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</si>
  <si>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</si>
  <si>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</si>
  <si>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</si>
  <si>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</si>
  <si>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</si>
  <si>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</si>
  <si>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</si>
  <si>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</si>
  <si>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</si>
  <si>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</si>
  <si>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</si>
  <si>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</si>
  <si>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</si>
  <si>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</si>
  <si>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</si>
  <si>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</si>
  <si>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</si>
  <si>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</si>
  <si>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</si>
  <si>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</si>
  <si>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</si>
  <si>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</si>
  <si>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</si>
  <si>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</si>
  <si>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</si>
  <si>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</si>
  <si>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</si>
  <si>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</si>
  <si>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</si>
  <si>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</si>
  <si>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</si>
  <si>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</si>
  <si>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</si>
  <si>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</si>
  <si>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</si>
  <si>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</si>
  <si>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</si>
  <si>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</si>
  <si>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</si>
  <si>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</si>
  <si>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</si>
  <si>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</si>
  <si>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</si>
  <si>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</si>
  <si>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</si>
  <si>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</si>
  <si>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</si>
  <si>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</si>
  <si>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</si>
  <si>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</si>
  <si>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</si>
  <si>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</si>
  <si>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</si>
  <si>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</si>
  <si>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</si>
  <si>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</si>
  <si>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</si>
  <si>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</si>
  <si>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</si>
  <si>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</si>
  <si>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</si>
  <si>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</si>
  <si>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</si>
  <si>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</si>
  <si>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</si>
  <si>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</si>
  <si>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</si>
  <si>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</si>
  <si>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</si>
  <si>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</si>
  <si>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</si>
  <si>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</si>
  <si>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</si>
  <si>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</si>
  <si>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</si>
  <si>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</si>
  <si>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</si>
  <si>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</si>
  <si>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</si>
  <si>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</si>
  <si>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</si>
  <si>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</si>
  <si>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</si>
  <si>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</si>
  <si>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</si>
  <si>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</si>
  <si>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</si>
  <si>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</si>
  <si>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</si>
  <si>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</si>
  <si>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</si>
  <si>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</si>
  <si>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</si>
  <si>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</si>
  <si>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</si>
  <si>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</si>
  <si>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</si>
  <si>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</si>
  <si>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</si>
  <si>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</si>
  <si>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</si>
  <si>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</si>
  <si>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</si>
  <si>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</si>
  <si>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</si>
  <si>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</si>
  <si>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</si>
  <si>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</si>
  <si>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</si>
  <si>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</si>
  <si>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</si>
  <si>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</si>
  <si>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</si>
  <si>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</si>
  <si>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</si>
  <si>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</si>
  <si>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</si>
  <si>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</si>
  <si>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</si>
  <si>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</si>
  <si>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</si>
  <si>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</si>
  <si>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</si>
  <si>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</si>
  <si>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</si>
  <si>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</si>
  <si>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</si>
  <si>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</si>
  <si>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</si>
  <si>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</si>
  <si>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</si>
  <si>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</si>
  <si>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</si>
  <si>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</si>
  <si>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</si>
  <si>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</si>
  <si>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</si>
  <si>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</si>
  <si>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</si>
  <si>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</si>
  <si>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</si>
  <si>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</si>
  <si>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</si>
  <si>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</si>
  <si>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</si>
  <si>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</si>
  <si>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</si>
  <si>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</si>
  <si>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</si>
  <si>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</si>
  <si>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</si>
  <si>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</si>
  <si>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</si>
  <si>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</si>
  <si>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</si>
  <si>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</si>
  <si>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</si>
  <si>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</si>
  <si>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</si>
  <si>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</si>
  <si>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</si>
  <si>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</si>
  <si>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</si>
  <si>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</si>
  <si>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</si>
  <si>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</si>
  <si>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</si>
  <si>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</si>
  <si>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</si>
  <si>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</si>
  <si>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</si>
  <si>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</si>
  <si>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</si>
  <si>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</si>
  <si>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</si>
  <si>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</si>
  <si>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</si>
  <si>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</si>
  <si>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</si>
  <si>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</si>
  <si>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</si>
  <si>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</si>
  <si>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</si>
  <si>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</si>
  <si>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</si>
  <si>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</si>
  <si>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</si>
  <si>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</si>
  <si>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</si>
  <si>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</si>
  <si>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</si>
  <si>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</si>
  <si>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</si>
  <si>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</si>
  <si>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</si>
  <si>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</si>
  <si>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</si>
  <si>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</si>
  <si>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</si>
  <si>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</si>
  <si>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</si>
  <si>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</si>
  <si>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</si>
  <si>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</si>
  <si>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</si>
  <si>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</si>
  <si>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</si>
  <si>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</si>
  <si>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</si>
  <si>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</si>
  <si>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</si>
  <si>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</si>
  <si>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</si>
  <si>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</si>
  <si>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</si>
  <si>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</si>
  <si>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</si>
  <si>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</si>
  <si>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</si>
  <si>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</si>
  <si>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</si>
  <si>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</si>
  <si>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</si>
  <si>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</si>
  <si>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</si>
  <si>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</si>
  <si>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</si>
  <si>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</si>
  <si>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</si>
  <si>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</si>
  <si>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</si>
  <si>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</si>
  <si>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</si>
  <si>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</si>
  <si>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</si>
  <si>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</si>
  <si>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</si>
  <si>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</si>
  <si>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</si>
  <si>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</si>
  <si>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</si>
  <si>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</si>
  <si>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</si>
  <si>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</si>
  <si>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</si>
  <si>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</si>
  <si>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</si>
  <si>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</si>
  <si>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</si>
  <si>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</si>
  <si>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</si>
  <si>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</si>
  <si>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</si>
  <si>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</si>
  <si>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</si>
  <si>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</si>
  <si>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</si>
  <si>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</si>
  <si>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</si>
  <si>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</si>
  <si>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</si>
  <si>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</si>
  <si>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</si>
  <si>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</si>
  <si>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</si>
  <si>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</si>
  <si>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</si>
  <si>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</si>
  <si>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</si>
  <si>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</si>
  <si>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</si>
  <si>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</si>
  <si>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</si>
  <si>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</si>
  <si>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</si>
  <si>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</si>
  <si>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</si>
  <si>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</si>
  <si>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</si>
  <si>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</si>
  <si>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</si>
  <si>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</si>
  <si>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</si>
  <si>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</si>
  <si>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</si>
  <si>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</si>
  <si>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</si>
  <si>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</si>
  <si>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</si>
  <si>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</si>
  <si>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</si>
  <si>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</si>
  <si>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</si>
  <si>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</si>
  <si>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</si>
  <si>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</si>
  <si>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</si>
  <si>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</si>
  <si>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</si>
  <si>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</si>
  <si>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</si>
  <si>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</si>
  <si>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</si>
  <si>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</si>
  <si>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</si>
  <si>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</si>
  <si>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</si>
  <si>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</si>
  <si>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</si>
  <si>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</si>
  <si>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</si>
  <si>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</si>
  <si>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</si>
  <si>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</si>
  <si>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</si>
  <si>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</si>
  <si>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</si>
  <si>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</si>
  <si>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</si>
  <si>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</si>
  <si>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</si>
  <si>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</si>
  <si>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</si>
  <si>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</si>
  <si>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</si>
  <si>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</si>
  <si>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</si>
  <si>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</si>
  <si>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</si>
  <si>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</si>
  <si>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</si>
  <si>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</si>
  <si>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</si>
  <si>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</si>
  <si>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</si>
  <si>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</si>
  <si>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</si>
  <si>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</si>
  <si>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</si>
  <si>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</si>
  <si>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</si>
  <si>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</si>
  <si>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</si>
  <si>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</si>
  <si>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</si>
  <si>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</si>
  <si>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</si>
  <si>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</si>
  <si>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</si>
  <si>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</si>
  <si>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</si>
  <si>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</si>
  <si>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</si>
  <si>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</si>
  <si>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</si>
  <si>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</si>
  <si>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</si>
  <si>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</si>
  <si>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</si>
  <si>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</si>
  <si>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</si>
  <si>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</si>
  <si>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</si>
  <si>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</si>
  <si>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</si>
  <si>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</si>
  <si>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</si>
  <si>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</si>
  <si>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</si>
  <si>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</si>
  <si>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</si>
  <si>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</si>
  <si>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</si>
  <si>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</si>
  <si>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</si>
  <si>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</si>
  <si>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</si>
  <si>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</si>
  <si>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</si>
  <si>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</si>
  <si>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</si>
  <si>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</si>
  <si>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</si>
  <si>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</si>
  <si>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</si>
  <si>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</si>
  <si>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</si>
  <si>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</si>
  <si>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</si>
  <si>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</si>
  <si>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</si>
  <si>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</si>
  <si>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</si>
  <si>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</si>
  <si>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</si>
  <si>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</si>
  <si>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</si>
  <si>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</si>
  <si>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</si>
  <si>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</si>
  <si>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</si>
  <si>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</si>
  <si>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</si>
  <si>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</si>
  <si>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</si>
  <si>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</si>
  <si>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</si>
  <si>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</si>
  <si>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</si>
  <si>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</si>
  <si>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</si>
  <si>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</si>
  <si>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</si>
  <si>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</si>
  <si>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</si>
  <si>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</si>
  <si>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</si>
  <si>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</si>
  <si>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</si>
  <si>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</si>
  <si>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</si>
  <si>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</si>
  <si>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</si>
  <si>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</si>
  <si>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</si>
  <si>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</si>
  <si>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</si>
  <si>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</si>
  <si>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</si>
  <si>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</si>
  <si>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</si>
  <si>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</si>
  <si>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</si>
  <si>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</si>
  <si>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</si>
  <si>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</si>
  <si>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</si>
  <si>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</si>
  <si>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</si>
  <si>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</si>
  <si>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</si>
  <si>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</si>
  <si>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</si>
  <si>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</si>
  <si>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</si>
  <si>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</si>
  <si>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</si>
  <si>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</si>
  <si>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</si>
  <si>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</si>
  <si>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</si>
  <si>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</si>
  <si>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</si>
  <si>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</si>
  <si>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</si>
  <si>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</si>
  <si>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</si>
  <si>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</si>
  <si>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</si>
  <si>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</si>
  <si>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</si>
  <si>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</si>
  <si>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</si>
  <si>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</si>
  <si>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</si>
  <si>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</si>
  <si>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</si>
  <si>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</si>
  <si>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</si>
  <si>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</si>
  <si>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</si>
  <si>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</si>
  <si>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</si>
  <si>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</si>
  <si>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</si>
  <si>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</si>
  <si>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</si>
  <si>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</si>
  <si>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</si>
  <si>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</si>
  <si>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</si>
  <si>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</si>
  <si>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</si>
  <si>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</si>
  <si>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</si>
  <si>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</si>
  <si>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</si>
  <si>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</si>
  <si>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</si>
  <si>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</si>
  <si>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</si>
  <si>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</si>
  <si>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</si>
  <si>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</si>
  <si>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</si>
  <si>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</si>
  <si>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</si>
  <si>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</si>
  <si>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</si>
  <si>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</si>
  <si>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</si>
  <si>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</si>
  <si>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</si>
  <si>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</si>
  <si>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</si>
  <si>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</si>
  <si>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</si>
  <si>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</si>
  <si>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</si>
  <si>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</si>
  <si>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</si>
  <si>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</si>
  <si>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</si>
  <si>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</si>
  <si>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</si>
  <si>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</si>
  <si>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</si>
  <si>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</si>
  <si>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</si>
  <si>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</si>
  <si>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</si>
  <si>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</si>
  <si>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</si>
  <si>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</si>
  <si>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</si>
  <si>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</si>
  <si>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</si>
  <si>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</si>
  <si>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</si>
  <si>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</si>
  <si>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</si>
  <si>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</si>
  <si>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</si>
  <si>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</si>
  <si>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</si>
  <si>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</si>
  <si>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</si>
  <si>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</si>
  <si>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</si>
  <si>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</si>
  <si>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</si>
  <si>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</si>
  <si>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</si>
  <si>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</si>
  <si>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</si>
  <si>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</si>
  <si>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</si>
  <si>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</si>
  <si>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</si>
  <si>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</si>
  <si>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</si>
  <si>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</si>
  <si>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</si>
  <si>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</si>
  <si>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</si>
  <si>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</si>
  <si>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</si>
  <si>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</si>
  <si>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</si>
  <si>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</si>
  <si>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</si>
  <si>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</si>
  <si>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</si>
  <si>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</si>
  <si>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</si>
  <si>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</si>
  <si>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</si>
  <si>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</si>
  <si>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</si>
  <si>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</si>
  <si>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</si>
  <si>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</si>
  <si>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</si>
  <si>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</si>
  <si>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</si>
  <si>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</si>
  <si>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</si>
  <si>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</si>
  <si>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</si>
  <si>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</si>
  <si>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</si>
  <si>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</si>
  <si>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</si>
  <si>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</si>
  <si>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</si>
  <si>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</si>
  <si>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</si>
  <si>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</si>
  <si>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</si>
  <si>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</si>
  <si>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</si>
  <si>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</si>
  <si>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</si>
  <si>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</si>
  <si>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</si>
  <si>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</si>
  <si>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</si>
  <si>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</si>
  <si>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</si>
  <si>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</si>
  <si>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</si>
  <si>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</si>
  <si>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</si>
  <si>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</si>
  <si>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</si>
  <si>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</si>
  <si>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</si>
  <si>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</si>
  <si>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</si>
  <si>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</si>
  <si>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</si>
  <si>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</si>
  <si>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</si>
  <si>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</si>
  <si>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</si>
  <si>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</si>
  <si>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</si>
  <si>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</si>
  <si>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</si>
  <si>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</si>
  <si>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</si>
  <si>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</si>
  <si>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</si>
  <si>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</si>
  <si>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</si>
  <si>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</si>
  <si>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</si>
  <si>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</si>
  <si>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</si>
  <si>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</si>
  <si>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</si>
  <si>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</si>
  <si>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</si>
  <si>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</si>
  <si>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</si>
  <si>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</si>
  <si>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</si>
  <si>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</si>
  <si>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</si>
  <si>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</si>
  <si>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</si>
  <si>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</si>
  <si>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</si>
  <si>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</si>
  <si>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</si>
  <si>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</si>
  <si>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</si>
  <si>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</si>
  <si>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</si>
  <si>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</si>
  <si>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</si>
  <si>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</si>
  <si>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</si>
  <si>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</si>
  <si>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</si>
  <si>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</si>
  <si>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</si>
  <si>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</si>
  <si>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</si>
  <si>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</si>
  <si>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</si>
  <si>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</si>
  <si>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</si>
  <si>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</si>
  <si>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</si>
  <si>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</si>
  <si>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</si>
  <si>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</si>
  <si>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</si>
  <si>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</si>
  <si>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</si>
  <si>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</si>
  <si>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</si>
  <si>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</si>
  <si>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</si>
  <si>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</si>
  <si>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</si>
  <si>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</si>
  <si>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</si>
  <si>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</si>
  <si>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</si>
  <si>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</si>
  <si>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</si>
  <si>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</si>
  <si>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</si>
  <si>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</si>
  <si>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</si>
  <si>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</si>
  <si>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</si>
  <si>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</si>
  <si>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</si>
  <si>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</si>
  <si>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</si>
  <si>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</si>
  <si>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</si>
  <si>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</si>
  <si>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</si>
  <si>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</si>
  <si>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</si>
  <si>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</si>
  <si>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</si>
  <si>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</si>
  <si>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</si>
  <si>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</si>
  <si>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</si>
  <si>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</si>
  <si>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</si>
  <si>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</si>
  <si>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</si>
  <si>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</si>
  <si>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</si>
  <si>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</si>
  <si>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</si>
  <si>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</si>
  <si>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</si>
  <si>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</si>
  <si>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</si>
  <si>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</si>
  <si>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</si>
  <si>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</si>
  <si>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</si>
  <si>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</si>
  <si>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</si>
  <si>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</si>
  <si>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</si>
  <si>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</si>
  <si>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</si>
  <si>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</si>
  <si>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</si>
  <si>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</si>
  <si>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</si>
  <si>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</si>
  <si>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</si>
  <si>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</si>
  <si>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</si>
  <si>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</si>
  <si>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</si>
  <si>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</si>
  <si>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</si>
  <si>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</si>
  <si>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</si>
  <si>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</si>
  <si>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</si>
  <si>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</si>
  <si>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</si>
  <si>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</si>
  <si>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</si>
  <si>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</si>
  <si>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</si>
  <si>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</si>
  <si>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</si>
  <si>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</si>
  <si>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</si>
  <si>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</si>
  <si>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</si>
  <si>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</si>
  <si>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</si>
  <si>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</si>
  <si>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</si>
  <si>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</si>
  <si>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</si>
  <si>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</si>
  <si>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</si>
  <si>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</si>
  <si>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</si>
  <si>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</si>
  <si>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</si>
  <si>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</si>
  <si>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</si>
  <si>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</si>
  <si>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</si>
  <si>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</si>
  <si>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</si>
  <si>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</si>
  <si>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</si>
  <si>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</si>
  <si>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</si>
  <si>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</si>
  <si>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</si>
  <si>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</si>
  <si>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</si>
  <si>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</si>
  <si>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</si>
  <si>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</si>
  <si>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</si>
  <si>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</si>
  <si>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</si>
  <si>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</si>
  <si>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</si>
  <si>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</si>
  <si>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</si>
  <si>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</si>
  <si>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</si>
  <si>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</si>
  <si>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</si>
  <si>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</si>
  <si>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</si>
  <si>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</si>
  <si>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</si>
  <si>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</si>
  <si>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</si>
  <si>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</si>
  <si>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</si>
  <si>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</si>
  <si>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</si>
  <si>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</si>
  <si>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</si>
  <si>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</si>
  <si>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</si>
  <si>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</si>
  <si>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</si>
  <si>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</si>
  <si>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</si>
  <si>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</si>
  <si>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</si>
  <si>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</si>
  <si>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</si>
  <si>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</si>
  <si>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</si>
  <si>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</si>
  <si>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</si>
  <si>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</si>
  <si>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</si>
  <si>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</si>
  <si>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</si>
  <si>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</si>
  <si>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</si>
  <si>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</si>
  <si>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</si>
  <si>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</si>
  <si>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</si>
  <si>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</si>
  <si>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</si>
  <si>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</si>
  <si>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</si>
  <si>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</si>
  <si>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</si>
  <si>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</si>
  <si>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</si>
  <si>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</si>
  <si>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</si>
  <si>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</si>
  <si>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</si>
  <si>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</si>
  <si>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</si>
  <si>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</si>
  <si>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</si>
  <si>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</si>
  <si>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</si>
  <si>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</si>
  <si>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</si>
  <si>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</si>
  <si>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</si>
  <si>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</si>
  <si>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</si>
  <si>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</si>
  <si>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</si>
  <si>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</si>
  <si>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</si>
  <si>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</si>
  <si>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</si>
  <si>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</si>
  <si>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</si>
  <si>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</si>
  <si>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</si>
  <si>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</si>
  <si>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</si>
  <si>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</si>
  <si>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</si>
  <si>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</si>
  <si>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</si>
  <si>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</si>
  <si>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</si>
  <si>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</si>
  <si>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</si>
  <si>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</si>
  <si>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</si>
  <si>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</si>
  <si>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</si>
  <si>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</si>
  <si>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</si>
  <si>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</si>
  <si>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</si>
  <si>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</si>
  <si>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</si>
  <si>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</si>
  <si>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</si>
  <si>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</si>
  <si>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</si>
  <si>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</si>
  <si>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</si>
  <si>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</si>
  <si>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</si>
  <si>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</si>
  <si>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</si>
  <si>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</si>
  <si>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</si>
  <si>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</si>
  <si>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</si>
  <si>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</si>
  <si>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</si>
  <si>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</si>
  <si>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</si>
  <si>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</si>
  <si>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</si>
  <si>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</si>
  <si>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</si>
  <si>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</si>
  <si>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</si>
  <si>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</si>
  <si>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</si>
  <si>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</si>
  <si>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</si>
  <si>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</si>
  <si>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</si>
  <si>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</si>
  <si>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</si>
  <si>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</si>
  <si>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</si>
  <si>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</si>
  <si>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</si>
  <si>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</si>
  <si>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</si>
  <si>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</si>
  <si>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</si>
  <si>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</si>
  <si>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</si>
  <si>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</si>
  <si>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</si>
  <si>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</si>
  <si>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</si>
  <si>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</si>
  <si>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</si>
  <si>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</si>
  <si>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</si>
  <si>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</si>
  <si>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</si>
  <si>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</si>
  <si>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</si>
  <si>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</si>
  <si>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</si>
  <si>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</si>
  <si>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</si>
  <si>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</si>
  <si>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</si>
  <si>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</si>
  <si>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</si>
  <si>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</si>
  <si>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</si>
  <si>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</si>
  <si>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</si>
  <si>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</si>
  <si>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</si>
  <si>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</si>
  <si>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</si>
  <si>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</si>
  <si>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</si>
  <si>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</si>
  <si>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</si>
  <si>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</si>
  <si>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</si>
  <si>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</si>
  <si>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</si>
  <si>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</si>
  <si>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</si>
  <si>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</si>
  <si>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</si>
  <si>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</si>
  <si>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</si>
  <si>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</si>
  <si>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</si>
  <si>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</si>
  <si>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</si>
  <si>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</si>
  <si>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</si>
  <si>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</si>
  <si>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</si>
  <si>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</si>
  <si>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</si>
  <si>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</si>
  <si>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</si>
  <si>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</si>
  <si>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</si>
  <si>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</si>
  <si>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</si>
  <si>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</si>
  <si>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</si>
  <si>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</si>
  <si>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</si>
  <si>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</si>
  <si>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</si>
  <si>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</si>
  <si>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</si>
  <si>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</si>
  <si>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</si>
  <si>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</si>
  <si>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</si>
  <si>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</si>
  <si>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</si>
  <si>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</si>
  <si>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</si>
  <si>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</si>
  <si>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</si>
  <si>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</si>
  <si>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</si>
  <si>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</si>
  <si>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</si>
  <si>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</si>
  <si>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</si>
  <si>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</si>
  <si>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</si>
  <si>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</si>
  <si>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</si>
  <si>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</si>
  <si>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</si>
  <si>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</si>
  <si>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</si>
  <si>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</si>
  <si>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</si>
  <si>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</si>
  <si>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</si>
  <si>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</si>
  <si>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</si>
  <si>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</si>
  <si>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</si>
  <si>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</si>
  <si>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</si>
  <si>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</si>
  <si>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</si>
  <si>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</si>
  <si>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</si>
  <si>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</si>
  <si>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</si>
  <si>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</si>
  <si>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</si>
  <si>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</si>
  <si>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</si>
  <si>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</si>
  <si>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</si>
  <si>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</si>
  <si>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</si>
  <si>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</si>
  <si>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</si>
  <si>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</si>
  <si>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</si>
  <si>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</si>
  <si>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</si>
  <si>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</si>
  <si>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</si>
  <si>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</si>
  <si>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</si>
  <si>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</si>
  <si>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</si>
  <si>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</si>
  <si>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</si>
  <si>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</si>
  <si>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</si>
  <si>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</si>
  <si>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</si>
  <si>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</si>
  <si>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</si>
  <si>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</si>
  <si>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</si>
  <si>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</si>
  <si>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</si>
  <si>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</si>
  <si>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</si>
  <si>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</si>
  <si>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</si>
  <si>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</si>
  <si>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</si>
  <si>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</si>
  <si>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</si>
  <si>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</si>
  <si>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</si>
  <si>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</si>
  <si>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</si>
  <si>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</si>
  <si>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</si>
  <si>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</si>
  <si>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</si>
  <si>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</si>
  <si>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</si>
  <si>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</si>
  <si>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</si>
  <si>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</si>
  <si>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</si>
  <si>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</si>
  <si>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</si>
  <si>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</si>
  <si>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</si>
  <si>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</si>
  <si>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</si>
  <si>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</si>
  <si>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</si>
  <si>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</si>
  <si>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</si>
  <si>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</si>
  <si>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</si>
  <si>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</si>
  <si>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</si>
  <si>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</si>
  <si>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</si>
  <si>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</si>
  <si>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</si>
  <si>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</si>
  <si>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</si>
  <si>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</si>
  <si>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</si>
  <si>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</si>
  <si>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</si>
  <si>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</si>
  <si>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</si>
  <si>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</si>
  <si>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</si>
  <si>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</si>
  <si>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</si>
  <si>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</si>
  <si>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</si>
  <si>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</si>
  <si>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</si>
  <si>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</si>
  <si>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</si>
  <si>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</si>
  <si>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</si>
  <si>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</si>
  <si>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</si>
  <si>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</si>
  <si>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</si>
  <si>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</si>
  <si>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</si>
  <si>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</si>
  <si>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</si>
  <si>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</si>
  <si>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</si>
  <si>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</si>
  <si>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</si>
  <si>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</si>
  <si>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</si>
  <si>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</si>
  <si>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</si>
  <si>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</si>
  <si>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</si>
  <si>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</si>
  <si>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</si>
  <si>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</si>
  <si>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</si>
  <si>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</si>
  <si>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</si>
  <si>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</si>
  <si>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</si>
  <si>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</si>
  <si>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</si>
  <si>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</si>
  <si>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</si>
  <si>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</si>
  <si>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</si>
  <si>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</si>
  <si>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</si>
  <si>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</si>
  <si>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</si>
  <si>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</si>
  <si>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</si>
  <si>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</si>
  <si>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</si>
  <si>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</si>
  <si>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</si>
  <si>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</si>
  <si>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</si>
  <si>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</si>
  <si>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</si>
  <si>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</si>
  <si>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</si>
  <si>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</si>
  <si>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</si>
  <si>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</si>
  <si>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</si>
  <si>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</si>
  <si>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</si>
  <si>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</si>
  <si>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</si>
  <si>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</si>
  <si>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</si>
  <si>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</si>
  <si>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</si>
  <si>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</si>
  <si>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</si>
  <si>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</si>
  <si>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</si>
  <si>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</si>
  <si>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</si>
  <si>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</si>
  <si>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</si>
  <si>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</si>
  <si>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</si>
  <si>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</si>
  <si>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</si>
  <si>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</si>
  <si>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</si>
  <si>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</si>
  <si>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</si>
  <si>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</si>
  <si>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</si>
  <si>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</si>
  <si>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</si>
  <si>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</si>
  <si>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</si>
  <si>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</si>
  <si>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</si>
  <si>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</si>
  <si>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</si>
  <si>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</si>
  <si>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</si>
  <si>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</si>
  <si>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</si>
  <si>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</si>
  <si>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</si>
  <si>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</si>
  <si>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</si>
  <si>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</si>
  <si>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</si>
  <si>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</si>
  <si>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</si>
  <si>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</si>
  <si>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</si>
  <si>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</si>
  <si>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</si>
  <si>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</si>
  <si>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</si>
  <si>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</si>
  <si>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</si>
  <si>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</si>
  <si>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</si>
  <si>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</si>
  <si>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</si>
  <si>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</si>
  <si>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</si>
  <si>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</si>
  <si>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</si>
  <si>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</si>
  <si>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</si>
  <si>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</si>
  <si>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</si>
  <si>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</si>
  <si>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</si>
  <si>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</si>
  <si>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</si>
  <si>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</si>
  <si>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</si>
  <si>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</si>
  <si>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</si>
  <si>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</si>
  <si>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</si>
  <si>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</si>
  <si>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</si>
  <si>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</si>
  <si>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</si>
  <si>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</si>
  <si>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</si>
  <si>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</si>
  <si>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</si>
  <si>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</si>
  <si>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</si>
  <si>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</si>
  <si>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</si>
  <si>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</si>
  <si>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</si>
  <si>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</si>
  <si>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</si>
  <si>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</si>
  <si>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</si>
  <si>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</si>
  <si>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</si>
  <si>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</si>
  <si>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</si>
  <si>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</si>
  <si>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</si>
  <si>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</si>
  <si>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</si>
  <si>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</si>
  <si>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</si>
  <si>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</si>
  <si>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</si>
  <si>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</si>
  <si>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</si>
  <si>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</si>
  <si>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</si>
  <si>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</si>
  <si>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</si>
  <si>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</si>
  <si>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</si>
  <si>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</si>
  <si>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</si>
  <si>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</si>
  <si>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</si>
  <si>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</si>
  <si>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</si>
  <si>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</si>
  <si>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</si>
  <si>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</si>
  <si>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</si>
  <si>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</si>
  <si>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</si>
  <si>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</si>
  <si>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</si>
  <si>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</si>
  <si>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</si>
  <si>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</si>
  <si>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</si>
  <si>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</si>
  <si>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</si>
  <si>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</si>
  <si>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</si>
  <si>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</si>
  <si>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</si>
  <si>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</si>
  <si>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</si>
  <si>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</si>
  <si>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</si>
  <si>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</si>
  <si>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</si>
  <si>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</si>
  <si>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</si>
  <si>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</si>
  <si>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</si>
  <si>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</si>
  <si>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</si>
  <si>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</si>
  <si>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</si>
  <si>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</si>
  <si>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</si>
  <si>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</si>
  <si>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</si>
  <si>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</si>
  <si>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</si>
  <si>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</si>
  <si>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</si>
  <si>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</si>
  <si>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</si>
  <si>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</si>
  <si>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</si>
  <si>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</si>
  <si>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</si>
  <si>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</si>
  <si>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</si>
  <si>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</si>
  <si>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</si>
  <si>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</si>
  <si>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</si>
  <si>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</si>
  <si>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</si>
  <si>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</si>
  <si>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</si>
  <si>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</si>
  <si>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</si>
  <si>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</si>
  <si>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</si>
  <si>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</si>
  <si>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</si>
  <si>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</si>
  <si>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</si>
  <si>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</si>
  <si>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</si>
  <si>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</si>
  <si>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</si>
  <si>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</si>
  <si>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</si>
  <si>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</si>
  <si>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</si>
  <si>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</si>
  <si>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</si>
  <si>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</si>
  <si>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</si>
  <si>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</si>
  <si>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</si>
  <si>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</si>
  <si>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</si>
  <si>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</si>
  <si>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</si>
  <si>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</si>
  <si>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</si>
  <si>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</si>
  <si>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</si>
  <si>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</si>
  <si>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</si>
  <si>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</si>
  <si>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</si>
  <si>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</si>
  <si>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</si>
  <si>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</si>
  <si>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</si>
  <si>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</si>
  <si>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</si>
  <si>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</si>
  <si>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</si>
  <si>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</si>
  <si>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</si>
  <si>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</si>
  <si>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</si>
  <si>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</si>
  <si>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</si>
  <si>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</si>
  <si>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</si>
  <si>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</si>
  <si>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</si>
  <si>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</si>
  <si>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</si>
  <si>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</si>
  <si>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</si>
  <si>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</si>
  <si>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</si>
  <si>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</si>
  <si>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</si>
  <si>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</si>
  <si>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</si>
  <si>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</si>
  <si>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</si>
  <si>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</si>
  <si>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</si>
  <si>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</si>
  <si>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</si>
  <si>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</si>
  <si>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</si>
  <si>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</si>
  <si>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</si>
  <si>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</si>
  <si>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</si>
  <si>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</si>
  <si>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</si>
  <si>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</si>
  <si>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</si>
  <si>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</si>
  <si>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</si>
  <si>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</si>
  <si>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</si>
  <si>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</si>
  <si>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</si>
  <si>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</si>
  <si>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</si>
  <si>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</si>
  <si>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</si>
  <si>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</si>
  <si>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</si>
  <si>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</si>
  <si>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</si>
  <si>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</si>
  <si>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</si>
  <si>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</si>
  <si>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</si>
  <si>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</si>
  <si>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</si>
  <si>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</si>
  <si>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</si>
  <si>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</si>
  <si>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</si>
  <si>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</si>
  <si>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</si>
  <si>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</si>
  <si>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</si>
  <si>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</si>
  <si>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</si>
  <si>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</si>
  <si>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</si>
  <si>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</si>
  <si>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</si>
  <si>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</si>
  <si>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</si>
  <si>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</si>
  <si>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</si>
  <si>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</si>
  <si>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</si>
  <si>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</si>
  <si>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</si>
  <si>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</si>
  <si>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</si>
  <si>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</si>
  <si>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</si>
  <si>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</si>
  <si>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</si>
  <si>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</si>
  <si>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</si>
  <si>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</si>
  <si>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</si>
  <si>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</si>
  <si>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</si>
  <si>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</si>
  <si>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</si>
  <si>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</si>
  <si>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</si>
  <si>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</si>
  <si>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</si>
  <si>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</si>
  <si>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</si>
  <si>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</si>
  <si>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</si>
  <si>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</si>
  <si>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</si>
  <si>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</si>
  <si>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</si>
  <si>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</si>
  <si>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</si>
  <si>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</si>
  <si>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</si>
  <si>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</si>
  <si>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</si>
  <si>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</si>
  <si>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</si>
  <si>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</si>
  <si>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</si>
  <si>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</si>
  <si>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</si>
  <si>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</si>
  <si>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</si>
  <si>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</si>
  <si>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</si>
  <si>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</si>
  <si>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</si>
  <si>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</si>
  <si>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</si>
  <si>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</si>
  <si>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</si>
  <si>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</si>
  <si>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</si>
  <si>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</si>
  <si>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</si>
  <si>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</si>
  <si>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</si>
  <si>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</si>
  <si>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</si>
  <si>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</si>
  <si>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</si>
  <si>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</si>
  <si>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</si>
  <si>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</si>
  <si>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</si>
  <si>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</si>
  <si>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</si>
  <si>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</si>
  <si>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</si>
  <si>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</si>
  <si>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</si>
  <si>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</si>
  <si>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</si>
  <si>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</si>
  <si>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</si>
  <si>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</si>
  <si>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</si>
  <si>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</si>
  <si>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</si>
  <si>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</si>
  <si>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</si>
  <si>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</si>
  <si>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</si>
  <si>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</si>
  <si>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</si>
  <si>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</si>
  <si>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</si>
  <si>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</si>
  <si>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</si>
  <si>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</si>
  <si>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</si>
  <si>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</si>
  <si>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</si>
  <si>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</si>
  <si>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</si>
  <si>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</si>
  <si>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</si>
  <si>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</si>
  <si>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</si>
  <si>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</si>
  <si>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</si>
  <si>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</si>
  <si>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</si>
  <si>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</si>
  <si>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</si>
  <si>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</si>
  <si>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</si>
  <si>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</si>
  <si>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</si>
  <si>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</si>
  <si>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</si>
  <si>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</si>
  <si>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</si>
  <si>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</si>
  <si>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</si>
  <si>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</si>
  <si>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</si>
  <si>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</si>
  <si>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</si>
  <si>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</si>
  <si>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</si>
  <si>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</si>
  <si>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</si>
  <si>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</si>
  <si>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</si>
  <si>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</si>
  <si>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</si>
  <si>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</si>
  <si>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</si>
  <si>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</si>
  <si>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</si>
  <si>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</si>
  <si>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</si>
  <si>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</si>
  <si>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</si>
  <si>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</si>
  <si>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</si>
  <si>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</si>
  <si>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</si>
  <si>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</si>
  <si>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</si>
  <si>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</si>
  <si>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</si>
  <si>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</si>
  <si>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</si>
  <si>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</si>
  <si>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</si>
  <si>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</si>
  <si>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</si>
  <si>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</si>
  <si>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</si>
  <si>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</si>
  <si>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</si>
  <si>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</si>
  <si>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</si>
  <si>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</si>
  <si>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</si>
  <si>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</si>
  <si>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</si>
  <si>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</si>
  <si>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</si>
  <si>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</si>
  <si>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</si>
  <si>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</si>
  <si>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</si>
  <si>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</si>
  <si>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</si>
  <si>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</si>
  <si>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</si>
  <si>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</si>
  <si>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</si>
  <si>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</si>
  <si>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</si>
  <si>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</si>
  <si>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</si>
  <si>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</si>
  <si>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</si>
  <si>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</si>
  <si>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</si>
  <si>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</si>
  <si>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</si>
  <si>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</si>
  <si>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</si>
  <si>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</si>
  <si>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</si>
  <si>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</si>
  <si>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</si>
  <si>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</si>
  <si>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</si>
  <si>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</si>
  <si>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</si>
  <si>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</si>
  <si>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</si>
  <si>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</si>
  <si>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</si>
  <si>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</si>
  <si>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</si>
  <si>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</si>
  <si>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</si>
  <si>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</si>
  <si>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</si>
  <si>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</si>
  <si>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</si>
  <si>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</si>
  <si>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</si>
  <si>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</si>
  <si>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</si>
  <si>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</si>
  <si>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</si>
  <si>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</si>
  <si>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</si>
  <si>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</si>
  <si>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</si>
  <si>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</si>
  <si>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</si>
  <si>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</si>
  <si>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</si>
  <si>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</si>
  <si>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</si>
  <si>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</si>
  <si>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</si>
  <si>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</si>
  <si>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</si>
  <si>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</si>
  <si>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</si>
  <si>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</si>
  <si>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</si>
  <si>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</si>
  <si>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</si>
  <si>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</si>
  <si>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</si>
  <si>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</si>
  <si>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</si>
  <si>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</si>
  <si>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</si>
  <si>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</si>
  <si>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</si>
  <si>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</si>
  <si>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</si>
  <si>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</si>
  <si>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</si>
  <si>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</si>
  <si>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</si>
  <si>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</si>
  <si>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</si>
  <si>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</si>
  <si>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</si>
  <si>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</si>
  <si>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</si>
  <si>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</si>
  <si>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</si>
  <si>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</si>
  <si>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</si>
  <si>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</si>
  <si>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</si>
  <si>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</si>
  <si>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</si>
  <si>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</si>
  <si>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</si>
  <si>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</si>
  <si>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</si>
  <si>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</si>
  <si>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</si>
  <si>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</si>
  <si>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</si>
  <si>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</si>
  <si>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</si>
  <si>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</si>
  <si>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</si>
  <si>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</si>
  <si>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</si>
  <si>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</si>
  <si>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</si>
  <si>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</si>
  <si>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</si>
  <si>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</si>
  <si>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</si>
  <si>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</si>
  <si>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</si>
  <si>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</si>
  <si>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</si>
  <si>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</si>
  <si>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</si>
  <si>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</si>
  <si>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</si>
  <si>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</si>
  <si>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</si>
  <si>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</si>
  <si>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</si>
  <si>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</si>
  <si>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</si>
  <si>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</si>
  <si>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</si>
  <si>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</si>
  <si>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</si>
  <si>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</si>
  <si>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</si>
  <si>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</si>
  <si>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</si>
  <si>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</si>
  <si>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</si>
  <si>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</si>
  <si>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</si>
  <si>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</si>
  <si>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</si>
  <si>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</si>
  <si>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</si>
  <si>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</si>
  <si>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</si>
  <si>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</si>
  <si>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</si>
  <si>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</si>
  <si>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</si>
  <si>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</si>
  <si>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</si>
  <si>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</si>
  <si>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</si>
  <si>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</si>
  <si>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</si>
  <si>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</si>
  <si>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</si>
  <si>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</si>
  <si>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</si>
  <si>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</si>
  <si>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</si>
  <si>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</si>
  <si>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</si>
  <si>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</si>
  <si>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</si>
  <si>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</si>
  <si>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</si>
  <si>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</si>
  <si>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</si>
  <si>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</si>
  <si>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</si>
  <si>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</si>
  <si>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</si>
  <si>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</si>
  <si>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</si>
  <si>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</si>
  <si>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</si>
  <si>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</si>
  <si>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</si>
  <si>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</si>
  <si>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</si>
  <si>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</si>
  <si>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</si>
  <si>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</si>
  <si>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</si>
  <si>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</si>
  <si>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</si>
  <si>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</si>
  <si>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</si>
  <si>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</si>
  <si>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</si>
  <si>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</si>
  <si>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</si>
  <si>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</si>
  <si>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</si>
  <si>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</si>
  <si>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</si>
  <si>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</si>
  <si>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</si>
  <si>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</si>
  <si>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</si>
  <si>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</si>
  <si>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</si>
  <si>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</si>
  <si>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</si>
  <si>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</si>
  <si>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</si>
  <si>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</si>
  <si>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</si>
  <si>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</si>
  <si>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</si>
  <si>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</si>
  <si>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</si>
  <si>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</si>
  <si>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</si>
  <si>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</si>
  <si>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</si>
  <si>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</si>
  <si>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</si>
  <si>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</si>
  <si>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</si>
  <si>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</si>
  <si>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</si>
  <si>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</si>
  <si>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</si>
  <si>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</si>
  <si>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</si>
  <si>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</si>
  <si>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</si>
  <si>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</si>
  <si>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</si>
  <si>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</si>
  <si>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</si>
  <si>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</si>
  <si>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</si>
  <si>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</si>
  <si>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</si>
  <si>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</si>
  <si>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</si>
  <si>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</si>
  <si>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</si>
  <si>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</si>
  <si>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</si>
  <si>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</si>
  <si>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</si>
  <si>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</si>
  <si>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</si>
  <si>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</si>
  <si>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</si>
  <si>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</si>
  <si>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</si>
  <si>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</si>
  <si>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</si>
  <si>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</si>
  <si>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</si>
  <si>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</si>
  <si>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</si>
  <si>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</si>
  <si>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</si>
  <si>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</si>
  <si>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</si>
  <si>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</si>
  <si>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</si>
  <si>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</si>
  <si>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</si>
  <si>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</si>
  <si>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</si>
  <si>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</si>
  <si>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</si>
  <si>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</si>
  <si>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</si>
  <si>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</si>
  <si>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</si>
  <si>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</si>
  <si>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</si>
  <si>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</si>
  <si>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</si>
  <si>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</si>
  <si>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</si>
  <si>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</si>
  <si>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</si>
  <si>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</si>
  <si>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</si>
  <si>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</si>
  <si>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</si>
  <si>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</si>
  <si>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</si>
  <si>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</si>
  <si>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</si>
  <si>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</si>
  <si>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</si>
  <si>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</si>
  <si>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</si>
  <si>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</si>
  <si>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</si>
  <si>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</si>
  <si>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</si>
  <si>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</si>
  <si>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</si>
  <si>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</si>
  <si>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</si>
  <si>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</si>
  <si>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</si>
  <si>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</si>
  <si>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</si>
  <si>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</si>
  <si>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</si>
  <si>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</si>
  <si>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</si>
  <si>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</si>
  <si>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</si>
  <si>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</si>
  <si>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</si>
  <si>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</si>
  <si>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</si>
  <si>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</si>
  <si>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</si>
  <si>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</si>
  <si>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</si>
  <si>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</si>
  <si>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</si>
  <si>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</si>
  <si>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</si>
  <si>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</si>
  <si>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</si>
  <si>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</si>
  <si>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</si>
  <si>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</si>
  <si>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</si>
  <si>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</si>
  <si>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</si>
  <si>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</si>
  <si>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</si>
  <si>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</si>
  <si>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</si>
  <si>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</si>
  <si>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</si>
  <si>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</si>
  <si>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</si>
  <si>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</si>
  <si>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</si>
  <si>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</si>
  <si>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</si>
  <si>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</si>
  <si>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</si>
  <si>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</si>
  <si>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</si>
  <si>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</si>
  <si>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</si>
  <si>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</si>
  <si>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</si>
  <si>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</si>
  <si>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</si>
  <si>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</si>
  <si>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</si>
  <si>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</si>
  <si>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</si>
  <si>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</si>
  <si>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</si>
  <si>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</si>
  <si>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</si>
  <si>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</si>
  <si>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</si>
  <si>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</si>
  <si>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</si>
  <si>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</si>
  <si>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</si>
  <si>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</si>
  <si>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</si>
  <si>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</si>
  <si>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</si>
  <si>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</si>
  <si>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</si>
  <si>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</si>
  <si>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</si>
  <si>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</si>
  <si>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</si>
  <si>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</si>
  <si>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</si>
  <si>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</si>
  <si>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</si>
  <si>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</si>
  <si>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</si>
  <si>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</si>
  <si>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</si>
  <si>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</si>
  <si>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</si>
  <si>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</si>
  <si>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</si>
  <si>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</si>
  <si>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</si>
  <si>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</si>
  <si>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</si>
  <si>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</si>
  <si>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</si>
  <si>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</si>
  <si>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</si>
  <si>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</si>
  <si>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</si>
  <si>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</si>
  <si>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</si>
  <si>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</si>
  <si>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</si>
  <si>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</si>
  <si>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</si>
  <si>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</si>
  <si>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</si>
  <si>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</si>
  <si>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</si>
  <si>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</si>
  <si>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</si>
  <si>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</si>
  <si>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</si>
  <si>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</si>
  <si>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</si>
  <si>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</si>
  <si>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</si>
  <si>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</si>
  <si>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</si>
  <si>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</si>
  <si>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</si>
  <si>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</si>
  <si>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</si>
  <si>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</si>
  <si>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</si>
  <si>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</si>
  <si>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</si>
  <si>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</si>
  <si>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</si>
  <si>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</si>
  <si>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</si>
  <si>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</si>
  <si>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</si>
  <si>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</si>
  <si>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</si>
  <si>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</si>
  <si>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</si>
  <si>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</si>
  <si>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</si>
  <si>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</si>
  <si>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</si>
  <si>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</si>
  <si>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</si>
  <si>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</si>
  <si>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</si>
  <si>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</si>
  <si>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</si>
  <si>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</si>
  <si>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</si>
  <si>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</si>
  <si>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</si>
  <si>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</si>
  <si>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</si>
  <si>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</si>
  <si>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</si>
  <si>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</si>
  <si>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</si>
  <si>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</si>
  <si>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</si>
  <si>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</si>
  <si>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</si>
  <si>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</si>
  <si>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</si>
  <si>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</si>
  <si>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</si>
  <si>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</si>
  <si>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</si>
  <si>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</si>
  <si>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</si>
  <si>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</si>
  <si>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</si>
  <si>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</si>
  <si>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</si>
  <si>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</si>
  <si>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</si>
  <si>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</si>
  <si>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</si>
  <si>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</si>
  <si>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</si>
  <si>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</si>
  <si>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</si>
  <si>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</si>
  <si>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</si>
  <si>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</si>
  <si>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</si>
  <si>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</si>
  <si>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</si>
  <si>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</si>
  <si>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</si>
  <si>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</si>
  <si>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</si>
  <si>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</si>
  <si>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</si>
  <si>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</si>
  <si>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</si>
  <si>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</si>
  <si>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</si>
  <si>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</si>
  <si>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</si>
  <si>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</si>
  <si>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</si>
  <si>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</si>
  <si>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</si>
  <si>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</si>
  <si>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</si>
  <si>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</si>
  <si>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</si>
  <si>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</si>
  <si>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</si>
  <si>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</si>
  <si>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</si>
  <si>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</si>
  <si>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</si>
  <si>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</si>
  <si>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</si>
  <si>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</si>
  <si>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</si>
  <si>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</si>
  <si>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</si>
  <si>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</si>
  <si>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</si>
  <si>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</si>
  <si>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</si>
  <si>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</si>
  <si>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</si>
  <si>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</si>
  <si>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</si>
  <si>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</si>
  <si>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</si>
  <si>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</si>
  <si>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</si>
  <si>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</si>
  <si>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</si>
  <si>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</si>
  <si>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</si>
  <si>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</si>
  <si>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</si>
  <si>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</si>
  <si>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</si>
  <si>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</si>
  <si>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</si>
  <si>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</si>
  <si>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</si>
  <si>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</si>
  <si>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</si>
  <si>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</si>
  <si>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</si>
  <si>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</si>
  <si>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</si>
  <si>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</si>
  <si>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</si>
  <si>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</si>
  <si>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</si>
  <si>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</si>
  <si>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</si>
  <si>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</si>
  <si>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</si>
  <si>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</si>
  <si>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</si>
  <si>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</si>
  <si>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</si>
  <si>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</si>
  <si>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</si>
  <si>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</si>
  <si>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</si>
  <si>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</si>
  <si>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</si>
  <si>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</si>
  <si>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</si>
  <si>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</si>
  <si>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</si>
  <si>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</si>
  <si>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</si>
  <si>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</si>
  <si>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</si>
  <si>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</si>
  <si>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</si>
  <si>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</si>
  <si>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</si>
  <si>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</si>
  <si>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</si>
  <si>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</si>
  <si>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</si>
  <si>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</si>
  <si>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</si>
  <si>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</si>
  <si>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</si>
  <si>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</si>
  <si>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</si>
  <si>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</si>
  <si>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</si>
  <si>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</si>
  <si>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</si>
  <si>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</si>
  <si>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</si>
  <si>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</si>
  <si>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</si>
  <si>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</si>
  <si>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</si>
  <si>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</si>
  <si>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</si>
  <si>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</si>
  <si>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</si>
  <si>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</si>
  <si>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</si>
  <si>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</si>
  <si>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</si>
  <si>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</si>
  <si>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</si>
  <si>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</si>
  <si>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</si>
  <si>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</si>
  <si>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</si>
  <si>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</si>
  <si>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</si>
  <si>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</si>
  <si>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</si>
  <si>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</si>
  <si>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</si>
  <si>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</si>
  <si>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</si>
  <si>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</si>
  <si>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</si>
  <si>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</si>
  <si>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</si>
  <si>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</si>
  <si>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</si>
  <si>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</si>
  <si>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</si>
  <si>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</si>
  <si>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</si>
  <si>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</si>
  <si>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</si>
  <si>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</si>
  <si>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</si>
  <si>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</si>
  <si>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</si>
  <si>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</si>
  <si>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</si>
  <si>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</si>
  <si>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</si>
  <si>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</si>
  <si>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</si>
  <si>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</si>
  <si>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</si>
  <si>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</si>
  <si>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</si>
  <si>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</si>
  <si>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</si>
  <si>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</si>
  <si>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</si>
  <si>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</si>
  <si>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</si>
  <si>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</si>
  <si>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</si>
  <si>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</si>
  <si>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</si>
  <si>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</si>
  <si>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</si>
  <si>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</si>
  <si>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</si>
  <si>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</si>
  <si>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</si>
  <si>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</si>
  <si>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</si>
  <si>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</si>
  <si>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</si>
  <si>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</si>
  <si>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</si>
  <si>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</si>
  <si>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</si>
  <si>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</si>
  <si>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</si>
  <si>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</si>
  <si>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</si>
  <si>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</si>
  <si>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</si>
  <si>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</si>
  <si>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</si>
  <si>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</si>
  <si>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</si>
  <si>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</si>
  <si>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</si>
  <si>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</si>
  <si>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</si>
  <si>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</si>
  <si>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</si>
  <si>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</si>
  <si>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</si>
  <si>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</si>
  <si>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</si>
  <si>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</si>
  <si>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</si>
  <si>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</si>
  <si>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</si>
  <si>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</si>
  <si>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</si>
  <si>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</si>
  <si>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</si>
  <si>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</si>
  <si>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</si>
  <si>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</si>
  <si>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</si>
  <si>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</si>
  <si>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</si>
  <si>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</si>
  <si>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</si>
  <si>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</si>
  <si>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</si>
  <si>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</si>
  <si>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</si>
  <si>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</si>
  <si>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</si>
  <si>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</si>
  <si>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</si>
  <si>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</si>
  <si>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</si>
  <si>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</si>
  <si>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</si>
  <si>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</si>
  <si>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</si>
  <si>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</si>
  <si>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</si>
  <si>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</si>
  <si>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</si>
  <si>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</si>
  <si>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</si>
  <si>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</si>
  <si>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</si>
  <si>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</si>
  <si>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</si>
  <si>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</si>
  <si>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</si>
  <si>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</si>
  <si>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</si>
  <si>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</si>
  <si>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</si>
  <si>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</si>
  <si>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</si>
  <si>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</si>
  <si>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</si>
  <si>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</si>
  <si>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</si>
  <si>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</si>
  <si>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</si>
  <si>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</si>
  <si>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</si>
  <si>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</si>
  <si>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</si>
  <si>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</si>
  <si>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</si>
  <si>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</si>
  <si>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</si>
  <si>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</si>
  <si>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</si>
  <si>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</si>
  <si>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</si>
  <si>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</si>
  <si>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</si>
  <si>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</si>
  <si>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</si>
  <si>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</si>
  <si>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</si>
  <si>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</si>
  <si>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</si>
  <si>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</si>
  <si>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</si>
  <si>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</si>
  <si>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</si>
  <si>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</si>
  <si>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</si>
  <si>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</si>
  <si>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</si>
  <si>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</si>
  <si>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</si>
  <si>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</si>
  <si>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</si>
  <si>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</si>
  <si>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</si>
  <si>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</si>
  <si>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</si>
  <si>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</si>
  <si>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</si>
  <si>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</si>
  <si>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</si>
  <si>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</si>
  <si>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</si>
  <si>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</si>
  <si>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</si>
  <si>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</si>
  <si>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</si>
  <si>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</si>
  <si>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</si>
  <si>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</si>
  <si>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</si>
  <si>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</si>
  <si>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</si>
  <si>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</si>
  <si>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</si>
  <si>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</si>
  <si>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</si>
  <si>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</si>
  <si>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</si>
  <si>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</si>
  <si>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</si>
  <si>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</si>
  <si>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</si>
  <si>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</si>
  <si>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</si>
  <si>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</si>
  <si>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</si>
  <si>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</si>
  <si>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</si>
  <si>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</si>
  <si>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</si>
  <si>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</si>
  <si>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</si>
  <si>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</si>
  <si>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</si>
  <si>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</si>
  <si>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</si>
  <si>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</si>
  <si>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</si>
  <si>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</si>
  <si>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</si>
  <si>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</si>
  <si>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</si>
  <si>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</si>
  <si>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</si>
  <si>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</si>
  <si>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</si>
  <si>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</si>
  <si>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</si>
  <si>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</si>
  <si>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</si>
  <si>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</si>
  <si>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</si>
  <si>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</si>
  <si>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</si>
  <si>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</si>
  <si>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</si>
  <si>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</si>
  <si>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</si>
  <si>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</si>
  <si>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</si>
  <si>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</si>
  <si>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</si>
  <si>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</si>
  <si>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</si>
  <si>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</si>
  <si>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</si>
  <si>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</si>
  <si>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</si>
  <si>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</si>
  <si>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</si>
  <si>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</si>
  <si>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</si>
  <si>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</si>
  <si>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</si>
  <si>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</si>
  <si>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</si>
  <si>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</si>
  <si>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</si>
  <si>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</si>
  <si>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</si>
  <si>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</si>
  <si>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</si>
  <si>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</si>
  <si>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</si>
  <si>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</si>
  <si>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</si>
  <si>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</si>
  <si>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</si>
  <si>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</si>
  <si>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</si>
  <si>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</si>
  <si>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</si>
  <si>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</si>
  <si>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</si>
  <si>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</si>
  <si>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</si>
  <si>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</si>
  <si>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</si>
  <si>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</si>
  <si>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</si>
  <si>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</si>
  <si>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</si>
  <si>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</si>
  <si>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</si>
  <si>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</si>
  <si>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</si>
  <si>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</si>
  <si>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</si>
  <si>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</si>
  <si>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</si>
  <si>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</si>
  <si>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</si>
  <si>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</si>
  <si>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</si>
  <si>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</si>
  <si>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</si>
  <si>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</si>
  <si>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</si>
  <si>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</si>
  <si>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</si>
  <si>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</si>
  <si>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</si>
  <si>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</si>
  <si>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</si>
  <si>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</si>
  <si>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</si>
  <si>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</si>
  <si>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</si>
  <si>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</si>
  <si>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</si>
  <si>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</si>
  <si>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</si>
  <si>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</si>
  <si>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</si>
  <si>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</si>
  <si>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</si>
  <si>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</si>
  <si>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</si>
  <si>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</si>
  <si>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</si>
  <si>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</si>
  <si>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</si>
  <si>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</si>
  <si>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</si>
  <si>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</si>
  <si>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</si>
  <si>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</si>
  <si>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</si>
  <si>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</si>
  <si>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</si>
  <si>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</si>
  <si>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</si>
  <si>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</si>
  <si>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</si>
  <si>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</si>
  <si>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</si>
  <si>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</si>
  <si>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</si>
  <si>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</si>
  <si>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</si>
  <si>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</si>
  <si>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</si>
  <si>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</si>
  <si>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</si>
  <si>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</si>
  <si>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</si>
  <si>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</si>
  <si>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</si>
  <si>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</si>
  <si>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</si>
  <si>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</si>
  <si>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</si>
  <si>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</si>
  <si>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</si>
  <si>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</si>
  <si>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</si>
  <si>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</si>
  <si>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</si>
  <si>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</si>
  <si>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</si>
  <si>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</si>
  <si>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</si>
  <si>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</si>
  <si>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</si>
  <si>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</si>
  <si>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</si>
  <si>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</si>
  <si>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</si>
  <si>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</si>
  <si>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</si>
  <si>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</si>
  <si>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</si>
  <si>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</si>
  <si>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</si>
  <si>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</si>
  <si>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</si>
  <si>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</si>
  <si>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</si>
  <si>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</si>
  <si>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</si>
  <si>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</si>
  <si>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</si>
  <si>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</si>
  <si>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</si>
  <si>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</si>
  <si>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</si>
  <si>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</si>
  <si>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</si>
  <si>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</si>
  <si>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</si>
  <si>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</si>
  <si>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</si>
  <si>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</si>
  <si>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</si>
  <si>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</si>
  <si>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</si>
  <si>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</si>
  <si>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</si>
  <si>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</si>
  <si>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</si>
  <si>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</si>
  <si>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</si>
  <si>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</si>
  <si>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</si>
  <si>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</si>
  <si>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</si>
  <si>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</si>
  <si>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</si>
  <si>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</si>
  <si>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</si>
  <si>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</si>
  <si>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</si>
  <si>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</si>
  <si>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</si>
  <si>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</si>
  <si>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</si>
  <si>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</si>
  <si>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</si>
  <si>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</si>
  <si>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</si>
  <si>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</si>
  <si>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</si>
  <si>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</si>
  <si>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</si>
  <si>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</si>
  <si>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</si>
  <si>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</si>
  <si>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</si>
  <si>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</si>
  <si>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</si>
  <si>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</si>
  <si>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</si>
  <si>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</si>
  <si>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</si>
  <si>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</si>
  <si>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</si>
  <si>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</si>
  <si>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</si>
  <si>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</si>
  <si>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</si>
  <si>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</si>
  <si>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</si>
  <si>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</si>
  <si>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</si>
  <si>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</si>
  <si>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</si>
  <si>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</si>
  <si>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</si>
  <si>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</si>
  <si>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</si>
  <si>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</si>
  <si>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</si>
  <si>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</si>
  <si>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</si>
  <si>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</si>
  <si>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</si>
  <si>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</si>
  <si>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</si>
  <si>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</si>
  <si>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</si>
  <si>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</si>
  <si>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</si>
  <si>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</si>
  <si>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</si>
  <si>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</si>
  <si>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</si>
  <si>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</si>
  <si>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</si>
  <si>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</si>
  <si>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</si>
  <si>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</si>
  <si>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</si>
  <si>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</si>
  <si>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</si>
  <si>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</si>
  <si>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</si>
  <si>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</si>
  <si>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</si>
  <si>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</si>
  <si>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</si>
  <si>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</si>
  <si>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</si>
  <si>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</si>
  <si>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</si>
  <si>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</si>
  <si>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</si>
  <si>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</si>
  <si>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</si>
  <si>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</si>
  <si>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</si>
  <si>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</si>
  <si>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</si>
  <si>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</si>
  <si>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</si>
  <si>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</si>
  <si>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</si>
  <si>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</si>
  <si>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</si>
  <si>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</si>
  <si>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</si>
  <si>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</si>
  <si>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</si>
  <si>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</si>
  <si>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</si>
  <si>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</si>
  <si>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</si>
  <si>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</si>
  <si>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</si>
  <si>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</si>
  <si>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</si>
  <si>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</si>
  <si>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</si>
  <si>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</si>
  <si>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</si>
  <si>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</si>
  <si>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</si>
  <si>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</si>
  <si>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</si>
  <si>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</si>
  <si>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</si>
  <si>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</si>
  <si>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</si>
  <si>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</si>
  <si>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</si>
  <si>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</si>
  <si>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</si>
  <si>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</si>
  <si>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</si>
  <si>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</si>
  <si>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</si>
  <si>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</si>
  <si>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</si>
  <si>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</si>
  <si>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</si>
  <si>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</si>
  <si>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</si>
  <si>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</si>
  <si>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</si>
  <si>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</si>
  <si>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</si>
  <si>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</si>
  <si>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</si>
  <si>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</si>
  <si>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</si>
  <si>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</si>
  <si>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</si>
  <si>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</si>
  <si>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</si>
  <si>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</si>
  <si>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</si>
  <si>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</si>
  <si>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</si>
  <si>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</si>
  <si>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</si>
  <si>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</si>
  <si>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</si>
  <si>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</si>
  <si>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</si>
  <si>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</si>
  <si>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</si>
  <si>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</si>
  <si>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</si>
  <si>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</si>
  <si>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</si>
  <si>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</si>
  <si>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</si>
  <si>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</si>
  <si>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</si>
  <si>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</si>
  <si>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</si>
  <si>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</si>
  <si>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</si>
  <si>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</si>
  <si>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</si>
  <si>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</si>
  <si>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</si>
  <si>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</si>
  <si>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</si>
  <si>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</si>
  <si>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</si>
  <si>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</si>
  <si>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</si>
  <si>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</si>
  <si>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</si>
  <si>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</si>
  <si>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</si>
  <si>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</si>
  <si>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</si>
  <si>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</si>
  <si>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</si>
  <si>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</si>
  <si>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</si>
  <si>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</si>
  <si>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</si>
  <si>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</si>
  <si>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</si>
  <si>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</si>
  <si>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</si>
  <si>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</si>
  <si>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</si>
  <si>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</si>
  <si>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</si>
  <si>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</si>
  <si>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</si>
  <si>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</si>
  <si>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</si>
  <si>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</si>
  <si>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</si>
  <si>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</si>
  <si>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</si>
  <si>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</si>
  <si>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</si>
  <si>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</si>
  <si>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</si>
  <si>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</si>
  <si>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</si>
  <si>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</si>
  <si>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</si>
  <si>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</si>
  <si>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</si>
  <si>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</si>
  <si>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</si>
  <si>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</si>
  <si>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</si>
  <si>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</si>
  <si>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</si>
  <si>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</si>
  <si>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</si>
  <si>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</si>
  <si>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</si>
  <si>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</si>
  <si>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</si>
  <si>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</si>
  <si>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</si>
  <si>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</si>
  <si>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</si>
  <si>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</si>
  <si>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</si>
  <si>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</si>
  <si>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</si>
  <si>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</si>
  <si>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</si>
  <si>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</si>
  <si>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</si>
  <si>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</si>
  <si>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</si>
  <si>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</si>
  <si>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</si>
  <si>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</si>
  <si>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</si>
  <si>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</si>
  <si>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</si>
  <si>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</si>
  <si>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</si>
  <si>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</si>
  <si>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</si>
  <si>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</si>
  <si>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</si>
  <si>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</si>
  <si>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</si>
  <si>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</si>
  <si>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</si>
  <si>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</si>
  <si>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</si>
  <si>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</si>
  <si>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</si>
  <si>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</si>
  <si>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</si>
  <si>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</si>
  <si>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</si>
  <si>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</si>
  <si>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</si>
  <si>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</si>
  <si>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</si>
  <si>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</si>
  <si>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</si>
  <si>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</si>
  <si>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</si>
  <si>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</si>
  <si>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</si>
  <si>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</si>
  <si>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</si>
  <si>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</si>
  <si>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</si>
  <si>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</si>
  <si>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</si>
  <si>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</si>
  <si>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</si>
  <si>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</si>
  <si>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</si>
  <si>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</si>
  <si>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</si>
  <si>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</si>
  <si>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</si>
  <si>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</si>
  <si>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</si>
  <si>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</si>
  <si>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</si>
  <si>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</si>
  <si>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</si>
  <si>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</si>
  <si>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</si>
  <si>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</si>
  <si>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</si>
  <si>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</si>
  <si>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</si>
  <si>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</si>
  <si>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</si>
  <si>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</si>
  <si>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</si>
  <si>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</si>
  <si>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</si>
  <si>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</si>
  <si>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</si>
  <si>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</si>
  <si>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</si>
  <si>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</si>
  <si>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</si>
  <si>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</si>
  <si>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</si>
  <si>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</si>
  <si>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</si>
  <si>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</si>
  <si>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</si>
  <si>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</si>
  <si>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</si>
  <si>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</si>
  <si>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</si>
  <si>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</si>
  <si>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</si>
  <si>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</si>
  <si>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</si>
  <si>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</si>
  <si>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</si>
  <si>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</si>
  <si>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</si>
  <si>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</si>
  <si>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</si>
  <si>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</si>
  <si>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</si>
  <si>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</si>
  <si>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</si>
  <si>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</si>
  <si>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</si>
  <si>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</si>
  <si>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</si>
  <si>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</si>
  <si>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</si>
  <si>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</si>
  <si>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</si>
  <si>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</si>
  <si>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</si>
  <si>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</si>
  <si>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</si>
  <si>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</si>
  <si>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</si>
  <si>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</si>
  <si>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</si>
  <si>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</si>
  <si>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</si>
  <si>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</si>
  <si>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</si>
  <si>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</si>
  <si>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</si>
  <si>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</si>
  <si>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</si>
  <si>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</si>
  <si>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</si>
  <si>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</si>
  <si>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</si>
  <si>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</si>
  <si>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</si>
  <si>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</si>
  <si>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</si>
  <si>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</si>
  <si>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</si>
  <si>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</si>
  <si>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</si>
  <si>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</si>
  <si>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</si>
  <si>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</si>
  <si>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</si>
  <si>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</si>
  <si>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</si>
  <si>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</si>
  <si>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</si>
  <si>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</si>
  <si>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</si>
  <si>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</si>
  <si>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</si>
  <si>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</si>
  <si>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</si>
  <si>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</si>
  <si>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</si>
  <si>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</si>
  <si>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</si>
  <si>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</si>
  <si>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</si>
  <si>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</si>
  <si>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</si>
  <si>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</si>
  <si>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</si>
  <si>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</si>
  <si>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</si>
  <si>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</si>
  <si>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</si>
  <si>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</si>
  <si>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</si>
  <si>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</si>
  <si>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</si>
  <si>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</si>
  <si>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</si>
  <si>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</si>
  <si>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</si>
  <si>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</si>
  <si>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</si>
  <si>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</si>
  <si>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</si>
  <si>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</si>
  <si>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</si>
  <si>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</si>
  <si>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</si>
  <si>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</si>
  <si>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</si>
  <si>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</si>
  <si>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</si>
  <si>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</si>
  <si>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</si>
  <si>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</si>
  <si>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</si>
  <si>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</si>
  <si>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</si>
  <si>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</si>
  <si>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</si>
  <si>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</si>
  <si>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</si>
  <si>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</si>
  <si>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</si>
  <si>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</si>
  <si>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</si>
  <si>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</si>
  <si>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</si>
  <si>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</si>
  <si>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</si>
  <si>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</si>
  <si>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</si>
  <si>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</si>
  <si>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</si>
  <si>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</si>
  <si>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</si>
  <si>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</si>
  <si>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</si>
  <si>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</si>
  <si>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</si>
  <si>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</si>
  <si>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</si>
  <si>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</si>
  <si>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</si>
  <si>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</si>
  <si>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</si>
  <si>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</si>
  <si>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</si>
  <si>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</si>
  <si>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</si>
  <si>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</si>
  <si>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</si>
  <si>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</si>
  <si>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</si>
  <si>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</si>
  <si>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</si>
  <si>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</si>
  <si>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</si>
  <si>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</si>
  <si>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</si>
  <si>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</si>
  <si>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</si>
  <si>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</si>
  <si>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</si>
  <si>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</si>
  <si>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</si>
  <si>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</si>
  <si>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</si>
  <si>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</si>
  <si>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</si>
  <si>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</si>
  <si>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</si>
  <si>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</si>
  <si>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</si>
  <si>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</si>
  <si>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</si>
  <si>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</si>
  <si>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</si>
  <si>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</si>
  <si>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</si>
  <si>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</si>
  <si>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</si>
  <si>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</si>
  <si>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</si>
  <si>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</si>
  <si>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</si>
  <si>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</si>
  <si>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</si>
  <si>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</si>
  <si>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</si>
  <si>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</si>
  <si>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</si>
  <si>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</si>
  <si>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</si>
  <si>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</si>
  <si>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</si>
  <si>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</si>
  <si>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</si>
  <si>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</si>
  <si>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</si>
  <si>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</si>
  <si>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</si>
  <si>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</si>
  <si>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</si>
  <si>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</si>
  <si>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</si>
  <si>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</si>
  <si>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</si>
  <si>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</si>
  <si>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</si>
  <si>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</si>
  <si>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</si>
  <si>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LISA MORENO, ELSA DAY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</si>
  <si>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</si>
  <si>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</si>
  <si>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</si>
  <si>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</si>
  <si>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05120092</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</si>
  <si>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</si>
  <si>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</si>
  <si>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</si>
  <si>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</si>
  <si>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</si>
  <si>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</si>
  <si>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</si>
  <si>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AU NIVEAU DE LE VERDIER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</si>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</sst>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2" colorId="64" zoomScale="90" zoomScaleNormal="90" zoomScalePageLayoutView="100" workbookViewId="0">
      <selection pane="topLeft" activeCell="G21" activeCellId="0" sqref="G2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606951</v>
      </c>
      <c r="G10" s="25"/>
      <c r="H10" s="25"/>
    </row>
    <row r="11" customFormat="false" ht="15" hidden="false" customHeight="false" outlineLevel="0" collapsed="false">
      <c r="A11" s="26" t="s">
        <v>5183</v>
      </c>
      <c r="B11" s="30" t="n">
        <v>43720</v>
      </c>
      <c r="D11" s="26" t="s">
        <v>5184</v>
      </c>
      <c r="E11" s="29" t="n">
        <v>6321153</v>
      </c>
      <c r="G11" s="25"/>
      <c r="H11" s="25"/>
    </row>
    <row r="12" customFormat="false" ht="15" hidden="false" customHeight="false" outlineLevel="0" collapsed="false">
      <c r="A12" s="26" t="s">
        <v>5185</v>
      </c>
      <c r="B12" s="29" t="s">
        <v>5186</v>
      </c>
      <c r="D12" s="26" t="s">
        <v>5187</v>
      </c>
      <c r="E12" s="29" t="n">
        <v>606844</v>
      </c>
      <c r="G12" s="25"/>
      <c r="H12" s="25"/>
    </row>
    <row r="13" customFormat="false" ht="17.25" hidden="false" customHeight="true" outlineLevel="0" collapsed="false">
      <c r="A13" s="12"/>
      <c r="B13" s="31"/>
      <c r="D13" s="26" t="s">
        <v>5188</v>
      </c>
      <c r="E13" s="29" t="n">
        <v>6321143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606951</v>
      </c>
    </row>
    <row r="18" customFormat="false" ht="15" hidden="false" customHeight="false" outlineLevel="0" collapsed="false">
      <c r="A18" s="36"/>
      <c r="B18" s="37" t="s">
        <v>5196</v>
      </c>
      <c r="C18" s="38" t="n">
        <f aca="false">E11</f>
        <v>6321153</v>
      </c>
    </row>
    <row r="19" customFormat="false" ht="15" hidden="false" customHeight="false" outlineLevel="0" collapsed="false">
      <c r="A19" s="33" t="s">
        <v>5197</v>
      </c>
      <c r="B19" s="39" t="n">
        <v>169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22</v>
      </c>
      <c r="D35" s="52" t="s">
        <v>5215</v>
      </c>
      <c r="E35" s="53" t="n">
        <v>78</v>
      </c>
    </row>
    <row r="36" s="56" customFormat="true" ht="15" hidden="false" customHeight="true" outlineLevel="0" collapsed="false">
      <c r="A36" s="54" t="s">
        <v>5216</v>
      </c>
      <c r="B36" s="34" t="n">
        <v>22</v>
      </c>
      <c r="C36" s="50"/>
      <c r="D36" s="55" t="s">
        <v>5217</v>
      </c>
      <c r="E36" s="34" t="n">
        <v>78</v>
      </c>
    </row>
    <row r="37" s="56" customFormat="true" ht="15" hidden="false" customHeight="true" outlineLevel="0" collapsed="false">
      <c r="A37" s="54" t="s">
        <v>5218</v>
      </c>
      <c r="B37" s="34" t="n">
        <v>3.9</v>
      </c>
      <c r="C37" s="50"/>
      <c r="D37" s="55" t="s">
        <v>5219</v>
      </c>
      <c r="E37" s="34" t="n">
        <v>4</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5</v>
      </c>
      <c r="C75" s="50"/>
      <c r="D75" s="26" t="s">
        <v>5251</v>
      </c>
      <c r="E75" s="62" t="n">
        <v>4</v>
      </c>
    </row>
    <row r="76" s="17" customFormat="true" ht="15" hidden="false" customHeight="false" outlineLevel="0" collapsed="false">
      <c r="A76" s="33" t="s">
        <v>5252</v>
      </c>
      <c r="B76" s="62" t="n">
        <v>2</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2</v>
      </c>
      <c r="C86" s="50"/>
      <c r="D86" s="26" t="s">
        <v>5260</v>
      </c>
      <c r="E86" s="62" t="n">
        <v>1</v>
      </c>
    </row>
    <row r="87" s="17" customFormat="true" ht="15" hidden="false" customHeight="false" outlineLevel="0" collapsed="false">
      <c r="A87" s="33" t="s">
        <v>5261</v>
      </c>
      <c r="B87" s="62"/>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3367</v>
      </c>
      <c r="B97" s="79" t="str">
        <f aca="false">IF(A97="NEWCOD",IF(ISBLANK(G97),"renseigner le champ 'Nouveau taxon'",G97),VLOOKUP(A97,'Ref Taxo'!A:B,2,FALSE()))</f>
        <v>Pellia endiviifolia</v>
      </c>
      <c r="C97" s="80" t="n">
        <f aca="false">IF(A97="NEWCOD",IF(ISBLANK(H97),"NoCod",H97),VLOOKUP(A97,'Ref Taxo'!A:D,4,FALSE()))</f>
        <v>1197</v>
      </c>
      <c r="D97" s="81"/>
      <c r="E97" s="82" t="n">
        <v>0.01</v>
      </c>
      <c r="F97" s="82" t="s">
        <v>5274</v>
      </c>
      <c r="G97" s="83"/>
      <c r="H97" s="84"/>
    </row>
    <row r="98" customFormat="false" ht="15" hidden="false" customHeight="false" outlineLevel="0" collapsed="false">
      <c r="A98" s="78" t="s">
        <v>1231</v>
      </c>
      <c r="B98" s="79" t="str">
        <f aca="false">IF(A98="NEWCOD",IF(ISBLANK(G98),"renseigner le champ 'Nouveau taxon'",G98),VLOOKUP(A98,'Ref Taxo'!A:B,2,FALSE()))</f>
        <v>Cratoneuron filicinum</v>
      </c>
      <c r="C98" s="80" t="n">
        <f aca="false">IF(A98="NEWCOD",IF(ISBLANK(H98),"NoCod",H98),VLOOKUP(A98,'Ref Taxo'!A:D,4,FALSE()))</f>
        <v>1233</v>
      </c>
      <c r="D98" s="81" t="n">
        <v>0.01</v>
      </c>
      <c r="E98" s="82"/>
      <c r="F98" s="82" t="s">
        <v>5274</v>
      </c>
      <c r="G98" s="85"/>
      <c r="H98" s="86"/>
    </row>
    <row r="99" customFormat="false" ht="15" hidden="false" customHeight="false" outlineLevel="0" collapsed="false">
      <c r="A99" s="78" t="s">
        <v>1906</v>
      </c>
      <c r="B99" s="79" t="str">
        <f aca="false">IF(A99="NEWCOD",IF(ISBLANK(G99),"renseigner le champ 'Nouveau taxon'",G99),VLOOKUP(A99,'Ref Taxo'!A:B,2,FALSE()))</f>
        <v>Fissidens crassipes</v>
      </c>
      <c r="C99" s="80" t="n">
        <f aca="false">IF(A99="NEWCOD",IF(ISBLANK(H99),"NoCod",H99),VLOOKUP(A99,'Ref Taxo'!A:D,4,FALSE()))</f>
        <v>1294</v>
      </c>
      <c r="D99" s="81" t="n">
        <v>0.5</v>
      </c>
      <c r="E99" s="82" t="n">
        <v>0.01</v>
      </c>
      <c r="F99" s="82" t="s">
        <v>5274</v>
      </c>
      <c r="G99" s="85"/>
      <c r="H99" s="86"/>
    </row>
    <row r="100" customFormat="false" ht="15" hidden="false" customHeight="false" outlineLevel="0" collapsed="false">
      <c r="A100" s="78" t="s">
        <v>2663</v>
      </c>
      <c r="B100" s="79" t="str">
        <f aca="false">IF(A100="NEWCOD",IF(ISBLANK(G100),"renseigner le champ 'Nouveau taxon'",G100),VLOOKUP(A100,'Ref Taxo'!A:B,2,FALSE()))</f>
        <v>Leptodictyum riparium</v>
      </c>
      <c r="C100" s="80" t="n">
        <f aca="false">IF(A100="NEWCOD",IF(ISBLANK(H100),"NoCod",H100),VLOOKUP(A100,'Ref Taxo'!A:D,4,FALSE()))</f>
        <v>1244</v>
      </c>
      <c r="D100" s="81"/>
      <c r="E100" s="82" t="n">
        <v>0.01</v>
      </c>
      <c r="F100" s="82" t="s">
        <v>5274</v>
      </c>
      <c r="G100" s="85"/>
      <c r="H100" s="86"/>
    </row>
    <row r="101" customFormat="false" ht="15" hidden="false" customHeight="false" outlineLevel="0" collapsed="false">
      <c r="A101" s="78" t="s">
        <v>4087</v>
      </c>
      <c r="B101" s="79" t="str">
        <f aca="false">IF(A101="NEWCOD",IF(ISBLANK(G101),"renseigner le champ 'Nouveau taxon'",G101),VLOOKUP(A101,'Ref Taxo'!A:B,2,FALSE()))</f>
        <v>Rhynchostegium riparioides</v>
      </c>
      <c r="C101" s="80" t="n">
        <f aca="false">IF(A101="NEWCOD",IF(ISBLANK(H101),"NoCod",H101),VLOOKUP(A101,'Ref Taxo'!A:D,4,FALSE()))</f>
        <v>1268</v>
      </c>
      <c r="D101" s="81" t="n">
        <v>0.01</v>
      </c>
      <c r="E101" s="82"/>
      <c r="F101" s="82" t="s">
        <v>5274</v>
      </c>
      <c r="G101" s="85"/>
      <c r="H101" s="86"/>
    </row>
    <row r="102" customFormat="false" ht="15" hidden="false" customHeight="false" outlineLevel="0" collapsed="false">
      <c r="A102" s="78" t="s">
        <v>63</v>
      </c>
      <c r="B102" s="79" t="str">
        <f aca="false">IF(A102="NEWCOD",IF(ISBLANK(G102),"renseigner le champ 'Nouveau taxon'",G102),VLOOKUP(A102,'Ref Taxo'!A:B,2,FALSE()))</f>
        <v>Agrostis stolonifera</v>
      </c>
      <c r="C102" s="80" t="n">
        <f aca="false">IF(A102="NEWCOD",IF(ISBLANK(H102),"NoCod",H102),VLOOKUP(A102,'Ref Taxo'!A:D,4,FALSE()))</f>
        <v>1543</v>
      </c>
      <c r="D102" s="81" t="n">
        <v>0.01</v>
      </c>
      <c r="E102" s="82" t="n">
        <v>0.1</v>
      </c>
      <c r="F102" s="82" t="s">
        <v>5274</v>
      </c>
      <c r="G102" s="85"/>
      <c r="H102" s="86"/>
    </row>
    <row r="103" customFormat="false" ht="15" hidden="false" customHeight="false" outlineLevel="0" collapsed="false">
      <c r="A103" s="78" t="s">
        <v>3418</v>
      </c>
      <c r="B103" s="79" t="str">
        <f aca="false">IF(A103="NEWCOD",IF(ISBLANK(G103),"renseigner le champ 'Nouveau taxon'",G103),VLOOKUP(A103,'Ref Taxo'!A:B,2,FALSE()))</f>
        <v>Phalaris arundinacea</v>
      </c>
      <c r="C103" s="80" t="n">
        <f aca="false">IF(A103="NEWCOD",IF(ISBLANK(H103),"NoCod",H103),VLOOKUP(A103,'Ref Taxo'!A:D,4,FALSE()))</f>
        <v>1577</v>
      </c>
      <c r="D103" s="81"/>
      <c r="E103" s="82" t="n">
        <v>0.5</v>
      </c>
      <c r="F103" s="82" t="s">
        <v>5274</v>
      </c>
      <c r="G103" s="85"/>
      <c r="H103" s="86"/>
    </row>
    <row r="104" customFormat="false" ht="15" hidden="false" customHeight="false" outlineLevel="0" collapsed="false">
      <c r="A104" s="78" t="s">
        <v>4536</v>
      </c>
      <c r="B104" s="79" t="str">
        <f aca="false">IF(A104="NEWCOD",IF(ISBLANK(G104),"renseigner le champ 'Nouveau taxon'",G104),VLOOKUP(A104,'Ref Taxo'!A:B,2,FALSE()))</f>
        <v>Solanum dulcamara</v>
      </c>
      <c r="C104" s="80" t="n">
        <f aca="false">IF(A104="NEWCOD",IF(ISBLANK(H104),"NoCod",H104),VLOOKUP(A104,'Ref Taxo'!A:D,4,FALSE()))</f>
        <v>1964</v>
      </c>
      <c r="D104" s="81"/>
      <c r="E104" s="82" t="n">
        <v>0.05</v>
      </c>
      <c r="F104" s="82" t="s">
        <v>5274</v>
      </c>
      <c r="G104" s="85"/>
      <c r="H104" s="86"/>
    </row>
    <row r="105" customFormat="false" ht="15" hidden="false" customHeight="false" outlineLevel="0" collapsed="false">
      <c r="A105" s="78" t="s">
        <v>3589</v>
      </c>
      <c r="B105" s="79" t="str">
        <f aca="false">IF(A105="NEWCOD",IF(ISBLANK(G105),"renseigner le champ 'Nouveau taxon'",G105),VLOOKUP(A105,'Ref Taxo'!A:B,2,FALSE()))</f>
        <v>Potentilla reptans</v>
      </c>
      <c r="C105" s="80" t="n">
        <f aca="false">IF(A105="NEWCOD",IF(ISBLANK(H105),"NoCod",H105),VLOOKUP(A105,'Ref Taxo'!A:D,4,FALSE()))</f>
        <v>29945</v>
      </c>
      <c r="D105" s="81"/>
      <c r="E105" s="82" t="n">
        <v>0.01</v>
      </c>
      <c r="F105" s="82" t="s">
        <v>5274</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2020-02-28T16:44:04Z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