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<sst xmlns="http://schemas.openxmlformats.org/spreadsheetml/2006/main" count="6469" uniqueCount="5301">
  <si>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</si>
  <si>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</si>
  <si>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</si>
  <si>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</si>
  <si>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</si>
  <si>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</si>
  <si>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</si>
  <si>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</si>
  <si>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</si>
  <si>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</si>
  <si>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</si>
  <si>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</si>
  <si>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</si>
  <si>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</si>
  <si>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</si>
  <si>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</si>
  <si>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</si>
  <si>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</si>
  <si>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</si>
  <si>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</si>
  <si>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</si>
  <si>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</si>
  <si>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</si>
  <si>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</si>
  <si>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</si>
  <si>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</si>
  <si>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</si>
  <si>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</si>
  <si>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</si>
  <si>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</si>
  <si>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</si>
  <si>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</si>
  <si>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</si>
  <si>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</si>
  <si>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</si>
  <si>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</si>
  <si>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</si>
  <si>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</si>
  <si>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</si>
  <si>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</si>
  <si>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</si>
  <si>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</si>
  <si>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</si>
  <si>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</si>
  <si>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</si>
  <si>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</si>
  <si>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</si>
  <si>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</si>
  <si>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</si>
  <si>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</si>
  <si>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</si>
  <si>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</si>
  <si>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</si>
  <si>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</si>
  <si>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</si>
  <si>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</si>
  <si>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</si>
  <si>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</si>
  <si>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</si>
  <si>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</si>
  <si>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</si>
  <si>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</si>
  <si>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</si>
  <si>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</si>
  <si>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</si>
  <si>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</si>
  <si>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</si>
  <si>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</si>
  <si>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</si>
  <si>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</si>
  <si>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</si>
  <si>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</si>
  <si>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</si>
  <si>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</si>
  <si>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</si>
  <si>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</si>
  <si>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</si>
  <si>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</si>
  <si>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</si>
  <si>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</si>
  <si>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</si>
  <si>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</si>
  <si>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</si>
  <si>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</si>
  <si>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</si>
  <si>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</si>
  <si>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</si>
  <si>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</si>
  <si>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</si>
  <si>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</si>
  <si>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</si>
  <si>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</si>
  <si>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</si>
  <si>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</si>
  <si>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</si>
  <si>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</si>
  <si>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</si>
  <si>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</si>
  <si>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</si>
  <si>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</si>
  <si>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</si>
  <si>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</si>
  <si>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</si>
  <si>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</si>
  <si>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</si>
  <si>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</si>
  <si>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</si>
  <si>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</si>
  <si>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</si>
  <si>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</si>
  <si>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</si>
  <si>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</si>
  <si>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</si>
  <si>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</si>
  <si>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</si>
  <si>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</si>
  <si>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</si>
  <si>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</si>
  <si>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</si>
  <si>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</si>
  <si>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</si>
  <si>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</si>
  <si>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</si>
  <si>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</si>
  <si>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</si>
  <si>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</si>
  <si>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</si>
  <si>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</si>
  <si>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</si>
  <si>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</si>
  <si>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</si>
  <si>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</si>
  <si>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</si>
  <si>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</si>
  <si>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</si>
  <si>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</si>
  <si>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</si>
  <si>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</si>
  <si>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</si>
  <si>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</si>
  <si>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</si>
  <si>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</si>
  <si>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</si>
  <si>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</si>
  <si>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</si>
  <si>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</si>
  <si>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</si>
  <si>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</si>
  <si>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</si>
  <si>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</si>
  <si>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</si>
  <si>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</si>
  <si>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</si>
  <si>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</si>
  <si>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</si>
  <si>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</si>
  <si>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</si>
  <si>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</si>
  <si>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</si>
  <si>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</si>
  <si>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</si>
  <si>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</si>
  <si>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</si>
  <si>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</si>
  <si>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</si>
  <si>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</si>
  <si>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</si>
  <si>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</si>
  <si>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</si>
  <si>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</si>
  <si>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</si>
  <si>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</si>
  <si>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</si>
  <si>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</si>
  <si>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</si>
  <si>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</si>
  <si>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</si>
  <si>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</si>
  <si>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</si>
  <si>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</si>
  <si>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</si>
  <si>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</si>
  <si>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</si>
  <si>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</si>
  <si>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</si>
  <si>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</si>
  <si>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</si>
  <si>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</si>
  <si>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</si>
  <si>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</si>
  <si>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</si>
  <si>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</si>
  <si>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</si>
  <si>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</si>
  <si>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</si>
  <si>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</si>
  <si>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</si>
  <si>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</si>
  <si>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</si>
  <si>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</si>
  <si>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</si>
  <si>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</si>
  <si>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</si>
  <si>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</si>
  <si>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</si>
  <si>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</si>
  <si>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</si>
  <si>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</si>
  <si>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</si>
  <si>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</si>
  <si>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</si>
  <si>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</si>
  <si>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</si>
  <si>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</si>
  <si>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</si>
  <si>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</si>
  <si>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</si>
  <si>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</si>
  <si>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</si>
  <si>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</si>
  <si>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</si>
  <si>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</si>
  <si>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</si>
  <si>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</si>
  <si>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</si>
  <si>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</si>
  <si>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</si>
  <si>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</si>
  <si>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</si>
  <si>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</si>
  <si>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</si>
  <si>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</si>
  <si>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</si>
  <si>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</si>
  <si>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</si>
  <si>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</si>
  <si>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</si>
  <si>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</si>
  <si>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</si>
  <si>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</si>
  <si>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</si>
  <si>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</si>
  <si>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</si>
  <si>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</si>
  <si>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</si>
  <si>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</si>
  <si>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</si>
  <si>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</si>
  <si>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</si>
  <si>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</si>
  <si>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</si>
  <si>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</si>
  <si>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</si>
  <si>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</si>
  <si>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</si>
  <si>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</si>
  <si>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</si>
  <si>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</si>
  <si>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</si>
  <si>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</si>
  <si>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</si>
  <si>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</si>
  <si>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</si>
  <si>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</si>
  <si>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</si>
  <si>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</si>
  <si>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</si>
  <si>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</si>
  <si>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</si>
  <si>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</si>
  <si>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</si>
  <si>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</si>
  <si>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</si>
  <si>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</si>
  <si>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</si>
  <si>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</si>
  <si>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</si>
  <si>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</si>
  <si>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</si>
  <si>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</si>
  <si>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</si>
  <si>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</si>
  <si>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</si>
  <si>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</si>
  <si>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</si>
  <si>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</si>
  <si>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</si>
  <si>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</si>
  <si>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</si>
  <si>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</si>
  <si>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</si>
  <si>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</si>
  <si>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</si>
  <si>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</si>
  <si>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</si>
  <si>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</si>
  <si>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</si>
  <si>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</si>
  <si>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</si>
  <si>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</si>
  <si>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</si>
  <si>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</si>
  <si>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</si>
  <si>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</si>
  <si>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</si>
  <si>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</si>
  <si>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</si>
  <si>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</si>
  <si>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</si>
  <si>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</si>
  <si>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</si>
  <si>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</si>
  <si>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</si>
  <si>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</si>
  <si>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</si>
  <si>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</si>
  <si>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</si>
  <si>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</si>
  <si>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</si>
  <si>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</si>
  <si>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</si>
  <si>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</si>
  <si>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</si>
  <si>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</si>
  <si>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</si>
  <si>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</si>
  <si>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</si>
  <si>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</si>
  <si>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</si>
  <si>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</si>
  <si>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</si>
  <si>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</si>
  <si>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</si>
  <si>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</si>
  <si>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</si>
  <si>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</si>
  <si>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</si>
  <si>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</si>
  <si>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</si>
  <si>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</si>
  <si>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</si>
  <si>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</si>
  <si>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</si>
  <si>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</si>
  <si>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</si>
  <si>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</si>
  <si>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</si>
  <si>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</si>
  <si>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</si>
  <si>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</si>
  <si>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</si>
  <si>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</si>
  <si>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</si>
  <si>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</si>
  <si>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</si>
  <si>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</si>
  <si>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</si>
  <si>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</si>
  <si>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</si>
  <si>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</si>
  <si>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</si>
  <si>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</si>
  <si>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</si>
  <si>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</si>
  <si>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</si>
  <si>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</si>
  <si>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</si>
  <si>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</si>
  <si>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</si>
  <si>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</si>
  <si>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</si>
  <si>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</si>
  <si>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</si>
  <si>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</si>
  <si>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</si>
  <si>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</si>
  <si>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</si>
  <si>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</si>
  <si>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</si>
  <si>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</si>
  <si>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</si>
  <si>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</si>
  <si>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</si>
  <si>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</si>
  <si>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</si>
  <si>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</si>
  <si>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</si>
  <si>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</si>
  <si>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</si>
  <si>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</si>
  <si>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</si>
  <si>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</si>
  <si>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</si>
  <si>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</si>
  <si>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</si>
  <si>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</si>
  <si>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</si>
  <si>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</si>
  <si>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</si>
  <si>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</si>
  <si>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</si>
  <si>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</si>
  <si>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</si>
  <si>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</si>
  <si>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</si>
  <si>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</si>
  <si>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</si>
  <si>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</si>
  <si>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</si>
  <si>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</si>
  <si>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</si>
  <si>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</si>
  <si>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</si>
  <si>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</si>
  <si>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</si>
  <si>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</si>
  <si>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</si>
  <si>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</si>
  <si>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</si>
  <si>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</si>
  <si>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</si>
  <si>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</si>
  <si>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</si>
  <si>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</si>
  <si>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</si>
  <si>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</si>
  <si>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</si>
  <si>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</si>
  <si>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</si>
  <si>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</si>
  <si>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</si>
  <si>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</si>
  <si>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</si>
  <si>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</si>
  <si>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</si>
  <si>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</si>
  <si>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</si>
  <si>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</si>
  <si>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</si>
  <si>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</si>
  <si>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</si>
  <si>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</si>
  <si>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</si>
  <si>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</si>
  <si>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</si>
  <si>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</si>
  <si>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</si>
  <si>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</si>
  <si>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</si>
  <si>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</si>
  <si>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</si>
  <si>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</si>
  <si>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</si>
  <si>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</si>
  <si>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</si>
  <si>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</si>
  <si>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</si>
  <si>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</si>
  <si>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</si>
  <si>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</si>
  <si>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</si>
  <si>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</si>
  <si>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</si>
  <si>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</si>
  <si>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</si>
  <si>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</si>
  <si>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</si>
  <si>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</si>
  <si>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</si>
  <si>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</si>
  <si>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</si>
  <si>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</si>
  <si>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</si>
  <si>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</si>
  <si>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</si>
  <si>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</si>
  <si>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</si>
  <si>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</si>
  <si>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</si>
  <si>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</si>
  <si>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</si>
  <si>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</si>
  <si>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</si>
  <si>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</si>
  <si>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</si>
  <si>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</si>
  <si>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</si>
  <si>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</si>
  <si>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</si>
  <si>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</si>
  <si>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</si>
  <si>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</si>
  <si>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</si>
  <si>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</si>
  <si>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</si>
  <si>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</si>
  <si>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</si>
  <si>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</si>
  <si>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</si>
  <si>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</si>
  <si>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</si>
  <si>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</si>
  <si>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</si>
  <si>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</si>
  <si>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</si>
  <si>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</si>
  <si>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</si>
  <si>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</si>
  <si>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</si>
  <si>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</si>
  <si>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</si>
  <si>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</si>
  <si>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</si>
  <si>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</si>
  <si>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</si>
  <si>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</si>
  <si>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</si>
  <si>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</si>
  <si>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</si>
  <si>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</si>
  <si>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</si>
  <si>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</si>
  <si>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</si>
  <si>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</si>
  <si>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</si>
  <si>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</si>
  <si>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</si>
  <si>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</si>
  <si>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</si>
  <si>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</si>
  <si>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</si>
  <si>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</si>
  <si>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</si>
  <si>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</si>
  <si>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</si>
  <si>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</si>
  <si>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</si>
  <si>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</si>
  <si>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</si>
  <si>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</si>
  <si>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</si>
  <si>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</si>
  <si>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</si>
  <si>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</si>
  <si>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</si>
  <si>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</si>
  <si>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</si>
  <si>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</si>
  <si>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</si>
  <si>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</si>
  <si>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</si>
  <si>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</si>
  <si>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</si>
  <si>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</si>
  <si>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</si>
  <si>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</si>
  <si>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</si>
  <si>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</si>
  <si>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</si>
  <si>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</si>
  <si>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</si>
  <si>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</si>
  <si>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</si>
  <si>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</si>
  <si>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</si>
  <si>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</si>
  <si>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</si>
  <si>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</si>
  <si>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</si>
  <si>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</si>
  <si>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</si>
  <si>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</si>
  <si>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</si>
  <si>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</si>
  <si>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</si>
  <si>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</si>
  <si>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</si>
  <si>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</si>
  <si>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</si>
  <si>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</si>
  <si>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</si>
  <si>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</si>
  <si>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</si>
  <si>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</si>
  <si>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</si>
  <si>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</si>
  <si>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</si>
  <si>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</si>
  <si>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</si>
  <si>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</si>
  <si>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</si>
  <si>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</si>
  <si>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</si>
  <si>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</si>
  <si>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</si>
  <si>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</si>
  <si>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</si>
  <si>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</si>
  <si>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</si>
  <si>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</si>
  <si>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</si>
  <si>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</si>
  <si>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</si>
  <si>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</si>
  <si>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</si>
  <si>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</si>
  <si>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</si>
  <si>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</si>
  <si>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</si>
  <si>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</si>
  <si>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</si>
  <si>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</si>
  <si>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</si>
  <si>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</si>
  <si>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</si>
  <si>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</si>
  <si>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</si>
  <si>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</si>
  <si>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</si>
  <si>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</si>
  <si>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</si>
  <si>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</si>
  <si>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</si>
  <si>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</si>
  <si>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</si>
  <si>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</si>
  <si>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</si>
  <si>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</si>
  <si>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</si>
  <si>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</si>
  <si>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</si>
  <si>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</si>
  <si>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</si>
  <si>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</si>
  <si>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</si>
  <si>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</si>
  <si>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</si>
  <si>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</si>
  <si>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</si>
  <si>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</si>
  <si>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</si>
  <si>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</si>
  <si>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</si>
  <si>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</si>
  <si>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</si>
  <si>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</si>
  <si>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</si>
  <si>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</si>
  <si>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</si>
  <si>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</si>
  <si>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</si>
  <si>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</si>
  <si>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</si>
  <si>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</si>
  <si>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</si>
  <si>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</si>
  <si>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</si>
  <si>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</si>
  <si>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</si>
  <si>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</si>
  <si>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</si>
  <si>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</si>
  <si>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</si>
  <si>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</si>
  <si>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</si>
  <si>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</si>
  <si>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</si>
  <si>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</si>
  <si>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</si>
  <si>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</si>
  <si>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</si>
  <si>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</si>
  <si>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</si>
  <si>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</si>
  <si>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</si>
  <si>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</si>
  <si>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</si>
  <si>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</si>
  <si>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</si>
  <si>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</si>
  <si>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</si>
  <si>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</si>
  <si>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</si>
  <si>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</si>
  <si>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</si>
  <si>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</si>
  <si>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</si>
  <si>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</si>
  <si>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</si>
  <si>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</si>
  <si>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</si>
  <si>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</si>
  <si>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</si>
  <si>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</si>
  <si>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</si>
  <si>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</si>
  <si>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</si>
  <si>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</si>
  <si>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</si>
  <si>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</si>
  <si>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</si>
  <si>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</si>
  <si>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</si>
  <si>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</si>
  <si>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</si>
  <si>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</si>
  <si>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</si>
  <si>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</si>
  <si>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</si>
  <si>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</si>
  <si>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</si>
  <si>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</si>
  <si>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</si>
  <si>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</si>
  <si>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</si>
  <si>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</si>
  <si>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</si>
  <si>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</si>
  <si>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</si>
  <si>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</si>
  <si>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</si>
  <si>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</si>
  <si>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</si>
  <si>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</si>
  <si>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</si>
  <si>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</si>
  <si>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</si>
  <si>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</si>
  <si>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</si>
  <si>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</si>
  <si>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</si>
  <si>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</si>
  <si>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</si>
  <si>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</si>
  <si>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</si>
  <si>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</si>
  <si>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</si>
  <si>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</si>
  <si>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</si>
  <si>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</si>
  <si>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</si>
  <si>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</si>
  <si>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</si>
  <si>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</si>
  <si>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</si>
  <si>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</si>
  <si>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</si>
  <si>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</si>
  <si>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</si>
  <si>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</si>
  <si>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</si>
  <si>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</si>
  <si>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</si>
  <si>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</si>
  <si>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</si>
  <si>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</si>
  <si>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</si>
  <si>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</si>
  <si>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</si>
  <si>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</si>
  <si>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</si>
  <si>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</si>
  <si>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</si>
  <si>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</si>
  <si>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</si>
  <si>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</si>
  <si>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</si>
  <si>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</si>
  <si>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</si>
  <si>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</si>
  <si>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</si>
  <si>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</si>
  <si>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</si>
  <si>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</si>
  <si>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</si>
  <si>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</si>
  <si>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</si>
  <si>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</si>
  <si>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</si>
  <si>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</si>
  <si>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</si>
  <si>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</si>
  <si>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</si>
  <si>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</si>
  <si>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</si>
  <si>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</si>
  <si>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</si>
  <si>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</si>
  <si>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</si>
  <si>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</si>
  <si>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</si>
  <si>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</si>
  <si>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</si>
  <si>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</si>
  <si>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</si>
  <si>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</si>
  <si>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</si>
  <si>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</si>
  <si>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</si>
  <si>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</si>
  <si>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</si>
  <si>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</si>
  <si>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</si>
  <si>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</si>
  <si>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</si>
  <si>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</si>
  <si>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</si>
  <si>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</si>
  <si>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</si>
  <si>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</si>
  <si>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</si>
  <si>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</si>
  <si>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</si>
  <si>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</si>
  <si>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</si>
  <si>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</si>
  <si>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</si>
  <si>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</si>
  <si>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</si>
  <si>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</si>
  <si>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</si>
  <si>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</si>
  <si>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</si>
  <si>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</si>
  <si>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</si>
  <si>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</si>
  <si>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</si>
  <si>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</si>
  <si>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</si>
  <si>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</si>
  <si>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</si>
  <si>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</si>
  <si>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</si>
  <si>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</si>
  <si>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</si>
  <si>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</si>
  <si>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</si>
  <si>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</si>
  <si>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</si>
  <si>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</si>
  <si>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</si>
  <si>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</si>
  <si>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</si>
  <si>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</si>
  <si>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</si>
  <si>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</si>
  <si>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</si>
  <si>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</si>
  <si>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</si>
  <si>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</si>
  <si>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</si>
  <si>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</si>
  <si>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</si>
  <si>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</si>
  <si>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</si>
  <si>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</si>
  <si>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</si>
  <si>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</si>
  <si>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</si>
  <si>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</si>
  <si>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</si>
  <si>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</si>
  <si>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</si>
  <si>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</si>
  <si>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</si>
  <si>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</si>
  <si>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</si>
  <si>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</si>
  <si>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</si>
  <si>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</si>
  <si>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</si>
  <si>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</si>
  <si>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</si>
  <si>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</si>
  <si>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</si>
  <si>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</si>
  <si>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</si>
  <si>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</si>
  <si>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</si>
  <si>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</si>
  <si>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</si>
  <si>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</si>
  <si>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</si>
  <si>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</si>
  <si>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</si>
  <si>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</si>
  <si>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</si>
  <si>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</si>
  <si>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</si>
  <si>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</si>
  <si>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</si>
  <si>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</si>
  <si>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</si>
  <si>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</si>
  <si>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</si>
  <si>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</si>
  <si>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</si>
  <si>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</si>
  <si>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</si>
  <si>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</si>
  <si>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</si>
  <si>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</si>
  <si>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</si>
  <si>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</si>
  <si>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</si>
  <si>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</si>
  <si>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</si>
  <si>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</si>
  <si>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</si>
  <si>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</si>
  <si>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</si>
  <si>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</si>
  <si>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</si>
  <si>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</si>
  <si>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</si>
  <si>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</si>
  <si>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</si>
  <si>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</si>
  <si>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</si>
  <si>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</si>
  <si>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</si>
  <si>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</si>
  <si>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</si>
  <si>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</si>
  <si>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</si>
  <si>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</si>
  <si>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</si>
  <si>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</si>
  <si>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</si>
  <si>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</si>
  <si>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</si>
  <si>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</si>
  <si>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</si>
  <si>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</si>
  <si>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</si>
  <si>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</si>
  <si>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</si>
  <si>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</si>
  <si>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</si>
  <si>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</si>
  <si>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</si>
  <si>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</si>
  <si>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</si>
  <si>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</si>
  <si>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</si>
  <si>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</si>
  <si>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</si>
  <si>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</si>
  <si>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</si>
  <si>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</si>
  <si>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</si>
  <si>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</si>
  <si>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</si>
  <si>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</si>
  <si>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</si>
  <si>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</si>
  <si>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</si>
  <si>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</si>
  <si>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</si>
  <si>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</si>
  <si>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</si>
  <si>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</si>
  <si>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</si>
  <si>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</si>
  <si>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</si>
  <si>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</si>
  <si>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</si>
  <si>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</si>
  <si>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</si>
  <si>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</si>
  <si>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</si>
  <si>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</si>
  <si>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</si>
  <si>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</si>
  <si>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</si>
  <si>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</si>
  <si>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</si>
  <si>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</si>
  <si>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</si>
  <si>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</si>
  <si>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</si>
  <si>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</si>
  <si>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</si>
  <si>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</si>
  <si>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</si>
  <si>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</si>
  <si>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</si>
  <si>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</si>
  <si>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</si>
  <si>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</si>
  <si>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</si>
  <si>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</si>
  <si>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</si>
  <si>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</si>
  <si>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</si>
  <si>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</si>
  <si>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</si>
  <si>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</si>
  <si>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</si>
  <si>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</si>
  <si>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</si>
  <si>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</si>
  <si>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</si>
  <si>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</si>
  <si>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</si>
  <si>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</si>
  <si>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</si>
  <si>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</si>
  <si>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</si>
  <si>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</si>
  <si>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</si>
  <si>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</si>
  <si>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</si>
  <si>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</si>
  <si>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</si>
  <si>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</si>
  <si>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</si>
  <si>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</si>
  <si>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</si>
  <si>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</si>
  <si>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</si>
  <si>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</si>
  <si>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</si>
  <si>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</si>
  <si>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</si>
  <si>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</si>
  <si>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</si>
  <si>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</si>
  <si>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</si>
  <si>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</si>
  <si>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</si>
  <si>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</si>
  <si>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</si>
  <si>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</si>
  <si>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</si>
  <si>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</si>
  <si>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</si>
  <si>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</si>
  <si>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</si>
  <si>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</si>
  <si>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</si>
  <si>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</si>
  <si>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</si>
  <si>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</si>
  <si>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</si>
  <si>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</si>
  <si>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</si>
  <si>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</si>
  <si>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</si>
  <si>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</si>
  <si>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</si>
  <si>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</si>
  <si>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</si>
  <si>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</si>
  <si>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</si>
  <si>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</si>
  <si>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</si>
  <si>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</si>
  <si>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</si>
  <si>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</si>
  <si>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</si>
  <si>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</si>
  <si>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</si>
  <si>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</si>
  <si>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</si>
  <si>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</si>
  <si>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</si>
  <si>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</si>
  <si>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</si>
  <si>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</si>
  <si>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</si>
  <si>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</si>
  <si>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</si>
  <si>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</si>
  <si>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</si>
  <si>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</si>
  <si>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</si>
  <si>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</si>
  <si>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</si>
  <si>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</si>
  <si>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</si>
  <si>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</si>
  <si>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</si>
  <si>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</si>
  <si>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</si>
  <si>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</si>
  <si>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</si>
  <si>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</si>
  <si>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</si>
  <si>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</si>
  <si>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</si>
  <si>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</si>
  <si>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</si>
  <si>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</si>
  <si>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</si>
  <si>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</si>
  <si>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</si>
  <si>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</si>
  <si>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</si>
  <si>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</si>
  <si>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</si>
  <si>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</si>
  <si>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</si>
  <si>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</si>
  <si>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</si>
  <si>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</si>
  <si>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</si>
  <si>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</si>
  <si>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</si>
  <si>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</si>
  <si>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</si>
  <si>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</si>
  <si>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</si>
  <si>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</si>
  <si>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</si>
  <si>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</si>
  <si>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</si>
  <si>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</si>
  <si>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</si>
  <si>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</si>
  <si>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</si>
  <si>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</si>
  <si>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</si>
  <si>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</si>
  <si>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</si>
  <si>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</si>
  <si>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</si>
  <si>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</si>
  <si>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</si>
  <si>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</si>
  <si>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</si>
  <si>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</si>
  <si>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</si>
  <si>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</si>
  <si>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</si>
  <si>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</si>
  <si>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</si>
  <si>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</si>
  <si>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</si>
  <si>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</si>
  <si>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</si>
  <si>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</si>
  <si>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</si>
  <si>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</si>
  <si>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</si>
  <si>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</si>
  <si>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</si>
  <si>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</si>
  <si>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</si>
  <si>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</si>
  <si>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</si>
  <si>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</si>
  <si>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</si>
  <si>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</si>
  <si>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</si>
  <si>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</si>
  <si>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</si>
  <si>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</si>
  <si>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</si>
  <si>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</si>
  <si>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</si>
  <si>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</si>
  <si>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</si>
  <si>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</si>
  <si>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</si>
  <si>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</si>
  <si>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</si>
  <si>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</si>
  <si>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</si>
  <si>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</si>
  <si>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</si>
  <si>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</si>
  <si>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</si>
  <si>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</si>
  <si>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</si>
  <si>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</si>
  <si>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</si>
  <si>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</si>
  <si>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</si>
  <si>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</si>
  <si>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</si>
  <si>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</si>
  <si>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</si>
  <si>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</si>
  <si>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</si>
  <si>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</si>
  <si>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</si>
  <si>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</si>
  <si>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</si>
  <si>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</si>
  <si>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</si>
  <si>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</si>
  <si>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</si>
  <si>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</si>
  <si>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</si>
  <si>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</si>
  <si>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</si>
  <si>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</si>
  <si>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</si>
  <si>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</si>
  <si>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</si>
  <si>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</si>
  <si>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</si>
  <si>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</si>
  <si>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</si>
  <si>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</si>
  <si>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</si>
  <si>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</si>
  <si>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</si>
  <si>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</si>
  <si>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</si>
  <si>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</si>
  <si>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</si>
  <si>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</si>
  <si>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</si>
  <si>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</si>
  <si>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</si>
  <si>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</si>
  <si>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</si>
  <si>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</si>
  <si>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</si>
  <si>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</si>
  <si>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</si>
  <si>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</si>
  <si>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</si>
  <si>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</si>
  <si>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</si>
  <si>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</si>
  <si>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</si>
  <si>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</si>
  <si>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</si>
  <si>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</si>
  <si>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</si>
  <si>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</si>
  <si>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</si>
  <si>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</si>
  <si>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</si>
  <si>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</si>
  <si>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</si>
  <si>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</si>
  <si>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</si>
  <si>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</si>
  <si>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</si>
  <si>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</si>
  <si>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</si>
  <si>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</si>
  <si>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</si>
  <si>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</si>
  <si>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</si>
  <si>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</si>
  <si>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</si>
  <si>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</si>
  <si>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</si>
  <si>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</si>
  <si>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</si>
  <si>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</si>
  <si>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</si>
  <si>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</si>
  <si>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</si>
  <si>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</si>
  <si>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</si>
  <si>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</si>
  <si>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</si>
  <si>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</si>
  <si>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</si>
  <si>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</si>
  <si>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</si>
  <si>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</si>
  <si>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</si>
  <si>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</si>
  <si>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</si>
  <si>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</si>
  <si>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</si>
  <si>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</si>
  <si>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</si>
  <si>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</si>
  <si>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</si>
  <si>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</si>
  <si>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</si>
  <si>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</si>
  <si>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</si>
  <si>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</si>
  <si>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</si>
  <si>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</si>
  <si>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</si>
  <si>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</si>
  <si>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</si>
  <si>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</si>
  <si>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</si>
  <si>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</si>
  <si>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</si>
  <si>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</si>
  <si>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</si>
  <si>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</si>
  <si>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</si>
  <si>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</si>
  <si>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</si>
  <si>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</si>
  <si>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</si>
  <si>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</si>
  <si>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</si>
  <si>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</si>
  <si>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</si>
  <si>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</si>
  <si>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</si>
  <si>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</si>
  <si>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</si>
  <si>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</si>
  <si>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</si>
  <si>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</si>
  <si>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</si>
  <si>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</si>
  <si>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</si>
  <si>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</si>
  <si>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</si>
  <si>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</si>
  <si>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</si>
  <si>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</si>
  <si>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</si>
  <si>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</si>
  <si>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</si>
  <si>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</si>
  <si>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</si>
  <si>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</si>
  <si>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</si>
  <si>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</si>
  <si>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</si>
  <si>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</si>
  <si>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</si>
  <si>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</si>
  <si>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</si>
  <si>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</si>
  <si>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</si>
  <si>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</si>
  <si>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</si>
  <si>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</si>
  <si>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</si>
  <si>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</si>
  <si>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</si>
  <si>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</si>
  <si>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</si>
  <si>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</si>
  <si>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</si>
  <si>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</si>
  <si>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</si>
  <si>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</si>
  <si>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</si>
  <si>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</si>
  <si>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</si>
  <si>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</si>
  <si>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</si>
  <si>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</si>
  <si>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</si>
  <si>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</si>
  <si>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</si>
  <si>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</si>
  <si>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</si>
  <si>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</si>
  <si>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</si>
  <si>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</si>
  <si>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</si>
  <si>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</si>
  <si>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</si>
  <si>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</si>
  <si>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</si>
  <si>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</si>
  <si>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</si>
  <si>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</si>
  <si>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</si>
  <si>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</si>
  <si>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</si>
  <si>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</si>
  <si>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</si>
  <si>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</si>
  <si>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</si>
  <si>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</si>
  <si>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</si>
  <si>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</si>
  <si>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</si>
  <si>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</si>
  <si>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</si>
  <si>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</si>
  <si>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</si>
  <si>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</si>
  <si>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</si>
  <si>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</si>
  <si>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</si>
  <si>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</si>
  <si>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</si>
  <si>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</si>
  <si>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</si>
  <si>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</si>
  <si>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</si>
  <si>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</si>
  <si>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</si>
  <si>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</si>
  <si>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</si>
  <si>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</si>
  <si>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</si>
  <si>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</si>
  <si>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</si>
  <si>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</si>
  <si>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</si>
  <si>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</si>
  <si>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</si>
  <si>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</si>
  <si>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</si>
  <si>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</si>
  <si>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</si>
  <si>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</si>
  <si>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</si>
  <si>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</si>
  <si>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</si>
  <si>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</si>
  <si>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</si>
  <si>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</si>
  <si>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</si>
  <si>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</si>
  <si>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</si>
  <si>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</si>
  <si>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</si>
  <si>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</si>
  <si>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</si>
  <si>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</si>
  <si>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</si>
  <si>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</si>
  <si>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</si>
  <si>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</si>
  <si>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</si>
  <si>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</si>
  <si>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</si>
  <si>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</si>
  <si>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</si>
  <si>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</si>
  <si>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</si>
  <si>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</si>
  <si>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</si>
  <si>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</si>
  <si>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</si>
  <si>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</si>
  <si>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</si>
  <si>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</si>
  <si>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</si>
  <si>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</si>
  <si>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</si>
  <si>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</si>
  <si>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</si>
  <si>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</si>
  <si>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</si>
  <si>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</si>
  <si>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</si>
  <si>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</si>
  <si>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</si>
  <si>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</si>
  <si>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</si>
  <si>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</si>
  <si>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</si>
  <si>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</si>
  <si>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</si>
  <si>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</si>
  <si>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</si>
  <si>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</si>
  <si>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</si>
  <si>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</si>
  <si>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</si>
  <si>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</si>
  <si>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</si>
  <si>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</si>
  <si>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</si>
  <si>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</si>
  <si>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</si>
  <si>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</si>
  <si>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</si>
  <si>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</si>
  <si>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</si>
  <si>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</si>
  <si>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</si>
  <si>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</si>
  <si>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</si>
  <si>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</si>
  <si>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</si>
  <si>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</si>
  <si>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</si>
  <si>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</si>
  <si>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</si>
  <si>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</si>
  <si>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</si>
  <si>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</si>
  <si>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</si>
  <si>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</si>
  <si>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</si>
  <si>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</si>
  <si>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</si>
  <si>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</si>
  <si>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</si>
  <si>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</si>
  <si>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</si>
  <si>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</si>
  <si>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</si>
  <si>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</si>
  <si>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</si>
  <si>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</si>
  <si>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</si>
  <si>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</si>
  <si>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</si>
  <si>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</si>
  <si>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</si>
  <si>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</si>
  <si>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</si>
  <si>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</si>
  <si>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</si>
  <si>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</si>
  <si>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</si>
  <si>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</si>
  <si>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</si>
  <si>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</si>
  <si>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</si>
  <si>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</si>
  <si>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</si>
  <si>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</si>
  <si>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</si>
  <si>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</si>
  <si>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</si>
  <si>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</si>
  <si>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</si>
  <si>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</si>
  <si>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</si>
  <si>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</si>
  <si>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</si>
  <si>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</si>
  <si>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</si>
  <si>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</si>
  <si>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</si>
  <si>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</si>
  <si>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</si>
  <si>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</si>
  <si>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</si>
  <si>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</si>
  <si>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</si>
  <si>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</si>
  <si>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</si>
  <si>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</si>
  <si>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</si>
  <si>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</si>
  <si>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</si>
  <si>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</si>
  <si>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</si>
  <si>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</si>
  <si>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</si>
  <si>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</si>
  <si>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</si>
  <si>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</si>
  <si>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</si>
  <si>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</si>
  <si>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</si>
  <si>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</si>
  <si>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</si>
  <si>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</si>
  <si>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</si>
  <si>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</si>
  <si>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</si>
  <si>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</si>
  <si>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</si>
  <si>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</si>
  <si>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</si>
  <si>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</si>
  <si>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</si>
  <si>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</si>
  <si>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</si>
  <si>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</si>
  <si>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</si>
  <si>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</si>
  <si>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</si>
  <si>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</si>
  <si>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</si>
  <si>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</si>
  <si>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</si>
  <si>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</si>
  <si>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</si>
  <si>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</si>
  <si>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</si>
  <si>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</si>
  <si>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</si>
  <si>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</si>
  <si>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</si>
  <si>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</si>
  <si>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</si>
  <si>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</si>
  <si>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</si>
  <si>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</si>
  <si>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</si>
  <si>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</si>
  <si>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</si>
  <si>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</si>
  <si>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</si>
  <si>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</si>
  <si>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</si>
  <si>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</si>
  <si>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</si>
  <si>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</si>
  <si>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</si>
  <si>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</si>
  <si>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</si>
  <si>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</si>
  <si>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</si>
  <si>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</si>
  <si>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</si>
  <si>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</si>
  <si>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</si>
  <si>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</si>
  <si>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</si>
  <si>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</si>
  <si>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</si>
  <si>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</si>
  <si>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</si>
  <si>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</si>
  <si>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</si>
  <si>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</si>
  <si>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</si>
  <si>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</si>
  <si>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</si>
  <si>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</si>
  <si>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</si>
  <si>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</si>
  <si>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</si>
  <si>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</si>
  <si>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</si>
  <si>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</si>
  <si>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</si>
  <si>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</si>
  <si>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</si>
  <si>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</si>
  <si>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</si>
  <si>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</si>
  <si>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</si>
  <si>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</si>
  <si>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</si>
  <si>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</si>
  <si>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</si>
  <si>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</si>
  <si>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</si>
  <si>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</si>
  <si>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</si>
  <si>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</si>
  <si>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</si>
  <si>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</si>
  <si>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</si>
  <si>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</si>
  <si>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</si>
  <si>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</si>
  <si>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</si>
  <si>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</si>
  <si>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</si>
  <si>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</si>
  <si>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</si>
  <si>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</si>
  <si>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</si>
  <si>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</si>
  <si>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</si>
  <si>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</si>
  <si>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</si>
  <si>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</si>
  <si>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</si>
  <si>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</si>
  <si>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</si>
  <si>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</si>
  <si>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</si>
  <si>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</si>
  <si>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</si>
  <si>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</si>
  <si>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</si>
  <si>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</si>
  <si>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</si>
  <si>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</si>
  <si>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</si>
  <si>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</si>
  <si>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</si>
  <si>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</si>
  <si>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</si>
  <si>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</si>
  <si>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</si>
  <si>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</si>
  <si>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</si>
  <si>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</si>
  <si>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</si>
  <si>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</si>
  <si>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</si>
  <si>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</si>
  <si>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</si>
  <si>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</si>
  <si>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</si>
  <si>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</si>
  <si>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</si>
  <si>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</si>
  <si>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</si>
  <si>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</si>
  <si>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</si>
  <si>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</si>
  <si>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</si>
  <si>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</si>
  <si>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</si>
  <si>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</si>
  <si>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</si>
  <si>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</si>
  <si>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</si>
  <si>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</si>
  <si>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</si>
  <si>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</si>
  <si>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</si>
  <si>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</si>
  <si>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</si>
  <si>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</si>
  <si>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</si>
  <si>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</si>
  <si>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</si>
  <si>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</si>
  <si>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</si>
  <si>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</si>
  <si>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</si>
  <si>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</si>
  <si>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</si>
  <si>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</si>
  <si>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</si>
  <si>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</si>
  <si>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</si>
  <si>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</si>
  <si>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</si>
  <si>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</si>
  <si>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</si>
  <si>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</si>
  <si>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</si>
  <si>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</si>
  <si>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</si>
  <si>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</si>
  <si>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</si>
  <si>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</si>
  <si>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</si>
  <si>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</si>
  <si>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</si>
  <si>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</si>
  <si>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</si>
  <si>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</si>
  <si>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</si>
  <si>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</si>
  <si>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</si>
  <si>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</si>
  <si>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</si>
  <si>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</si>
  <si>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</si>
  <si>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</si>
  <si>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</si>
  <si>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</si>
  <si>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</si>
  <si>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</si>
  <si>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</si>
  <si>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</si>
  <si>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</si>
  <si>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</si>
  <si>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</si>
  <si>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</si>
  <si>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</si>
  <si>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</si>
  <si>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</si>
  <si>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</si>
  <si>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</si>
  <si>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</si>
  <si>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</si>
  <si>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</si>
  <si>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</si>
  <si>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</si>
  <si>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</si>
  <si>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</si>
  <si>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</si>
  <si>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</si>
  <si>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</si>
  <si>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</si>
  <si>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</si>
  <si>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</si>
  <si>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</si>
  <si>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</si>
  <si>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</si>
  <si>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</si>
  <si>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</si>
  <si>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</si>
  <si>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</si>
  <si>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</si>
  <si>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</si>
  <si>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</si>
  <si>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</si>
  <si>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</si>
  <si>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</si>
  <si>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</si>
  <si>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</si>
  <si>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</si>
  <si>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</si>
  <si>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</si>
  <si>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</si>
  <si>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</si>
  <si>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</si>
  <si>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</si>
  <si>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</si>
  <si>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</si>
  <si>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</si>
  <si>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</si>
  <si>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</si>
  <si>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</si>
  <si>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</si>
  <si>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</si>
  <si>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</si>
  <si>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</si>
  <si>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</si>
  <si>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</si>
  <si>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</si>
  <si>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</si>
  <si>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</si>
  <si>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</si>
  <si>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</si>
  <si>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</si>
  <si>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</si>
  <si>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</si>
  <si>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</si>
  <si>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</si>
  <si>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</si>
  <si>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</si>
  <si>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</si>
  <si>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</si>
  <si>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</si>
  <si>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</si>
  <si>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</si>
  <si>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</si>
  <si>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</si>
  <si>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</si>
  <si>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</si>
  <si>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</si>
  <si>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</si>
  <si>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</si>
  <si>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</si>
  <si>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</si>
  <si>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</si>
  <si>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</si>
  <si>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</si>
  <si>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</si>
  <si>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</si>
  <si>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</si>
  <si>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</si>
  <si>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</si>
  <si>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</si>
  <si>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</si>
  <si>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</si>
  <si>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</si>
  <si>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</si>
  <si>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</si>
  <si>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</si>
  <si>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</si>
  <si>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</si>
  <si>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</si>
  <si>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</si>
  <si>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</si>
  <si>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</si>
  <si>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</si>
  <si>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</si>
  <si>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</si>
  <si>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</si>
  <si>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</si>
  <si>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</si>
  <si>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</si>
  <si>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</si>
  <si>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</si>
  <si>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</si>
  <si>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</si>
  <si>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</si>
  <si>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</si>
  <si>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</si>
  <si>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</si>
  <si>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</si>
  <si>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</si>
  <si>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</si>
  <si>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</si>
  <si>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</si>
  <si>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</si>
  <si>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</si>
  <si>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</si>
  <si>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</si>
  <si>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</si>
  <si>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</si>
  <si>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</si>
  <si>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</si>
  <si>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</si>
  <si>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</si>
  <si>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</si>
  <si>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</si>
  <si>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</si>
  <si>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</si>
  <si>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</si>
  <si>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</si>
  <si>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</si>
  <si>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</si>
  <si>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</si>
  <si>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</si>
  <si>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</si>
  <si>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</si>
  <si>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</si>
  <si>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</si>
  <si>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</si>
  <si>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</si>
  <si>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</si>
  <si>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</si>
  <si>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</si>
  <si>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</si>
  <si>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</si>
  <si>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</si>
  <si>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</si>
  <si>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</si>
  <si>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</si>
  <si>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</si>
  <si>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</si>
  <si>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</si>
  <si>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</si>
  <si>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</si>
  <si>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</si>
  <si>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</si>
  <si>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</si>
  <si>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</si>
  <si>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</si>
  <si>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</si>
  <si>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</si>
  <si>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</si>
  <si>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</si>
  <si>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</si>
  <si>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</si>
  <si>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</si>
  <si>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</si>
  <si>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</si>
  <si>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</si>
  <si>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</si>
  <si>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</si>
  <si>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</si>
  <si>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</si>
  <si>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</si>
  <si>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</si>
  <si>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</si>
  <si>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</si>
  <si>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</si>
  <si>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</si>
  <si>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</si>
  <si>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</si>
  <si>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</si>
  <si>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</si>
  <si>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</si>
  <si>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</si>
  <si>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</si>
  <si>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</si>
  <si>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</si>
  <si>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</si>
  <si>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</si>
  <si>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</si>
  <si>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</si>
  <si>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</si>
  <si>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</si>
  <si>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</si>
  <si>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</si>
  <si>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</si>
  <si>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</si>
  <si>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</si>
  <si>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</si>
  <si>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</si>
  <si>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</si>
  <si>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</si>
  <si>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</si>
  <si>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</si>
  <si>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</si>
  <si>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</si>
  <si>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</si>
  <si>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</si>
  <si>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</si>
  <si>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</si>
  <si>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</si>
  <si>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</si>
  <si>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</si>
  <si>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</si>
  <si>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</si>
  <si>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</si>
  <si>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</si>
  <si>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</si>
  <si>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</si>
  <si>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</si>
  <si>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</si>
  <si>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</si>
  <si>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</si>
  <si>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</si>
  <si>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</si>
  <si>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</si>
  <si>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</si>
  <si>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</si>
  <si>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</si>
  <si>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</si>
  <si>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</si>
  <si>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</si>
  <si>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</si>
  <si>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</si>
  <si>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</si>
  <si>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</si>
  <si>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</si>
  <si>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</si>
  <si>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</si>
  <si>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</si>
  <si>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</si>
  <si>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</si>
  <si>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</si>
  <si>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</si>
  <si>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</si>
  <si>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</si>
  <si>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</si>
  <si>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</si>
  <si>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</si>
  <si>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</si>
  <si>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</si>
  <si>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</si>
  <si>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</si>
  <si>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</si>
  <si>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</si>
  <si>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</si>
  <si>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</si>
  <si>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</si>
  <si>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</si>
  <si>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</si>
  <si>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</si>
  <si>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</si>
  <si>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</si>
  <si>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</si>
  <si>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</si>
  <si>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</si>
  <si>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</si>
  <si>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</si>
  <si>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</si>
  <si>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</si>
  <si>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</si>
  <si>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</si>
  <si>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</si>
  <si>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</si>
  <si>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</si>
  <si>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</si>
  <si>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</si>
  <si>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</si>
  <si>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</si>
  <si>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</si>
  <si>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</si>
  <si>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</si>
  <si>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</si>
  <si>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</si>
  <si>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</si>
  <si>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</si>
  <si>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</si>
  <si>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</si>
  <si>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</si>
  <si>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</si>
  <si>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</si>
  <si>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</si>
  <si>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</si>
  <si>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</si>
  <si>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</si>
  <si>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</si>
  <si>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</si>
  <si>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</si>
  <si>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</si>
  <si>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</si>
  <si>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</si>
  <si>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</si>
  <si>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</si>
  <si>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</si>
  <si>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</si>
  <si>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</si>
  <si>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</si>
  <si>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</si>
  <si>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</si>
  <si>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</si>
  <si>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</si>
  <si>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</si>
  <si>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</si>
  <si>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</si>
  <si>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</si>
  <si>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</si>
  <si>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</si>
  <si>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</si>
  <si>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</si>
  <si>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</si>
  <si>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</si>
  <si>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</si>
  <si>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</si>
  <si>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</si>
  <si>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</si>
  <si>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</si>
  <si>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</si>
  <si>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</si>
  <si>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</si>
  <si>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</si>
  <si>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</si>
  <si>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</si>
  <si>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</si>
  <si>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</si>
  <si>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</si>
  <si>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</si>
  <si>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</si>
  <si>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</si>
  <si>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</si>
  <si>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</si>
  <si>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</si>
  <si>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</si>
  <si>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</si>
  <si>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</si>
  <si>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</si>
  <si>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</si>
  <si>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</si>
  <si>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</si>
  <si>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</si>
  <si>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</si>
  <si>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</si>
  <si>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</si>
  <si>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</si>
  <si>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</si>
  <si>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</si>
  <si>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</si>
  <si>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</si>
  <si>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</si>
  <si>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</si>
  <si>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</si>
  <si>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</si>
  <si>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</si>
  <si>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</si>
  <si>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</si>
  <si>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</si>
  <si>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</si>
  <si>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</si>
  <si>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</si>
  <si>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</si>
  <si>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</si>
  <si>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</si>
  <si>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</si>
  <si>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</si>
  <si>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</si>
  <si>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</si>
  <si>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</si>
  <si>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</si>
  <si>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</si>
  <si>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</si>
  <si>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</si>
  <si>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</si>
  <si>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</si>
  <si>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</si>
  <si>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</si>
  <si>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</si>
  <si>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</si>
  <si>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</si>
  <si>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</si>
  <si>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</si>
  <si>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</si>
  <si>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</si>
  <si>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</si>
  <si>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</si>
  <si>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</si>
  <si>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</si>
  <si>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</si>
  <si>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</si>
  <si>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</si>
  <si>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</si>
  <si>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</si>
  <si>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</si>
  <si>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</si>
  <si>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</si>
  <si>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</si>
  <si>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</si>
  <si>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</si>
  <si>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</si>
  <si>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</si>
  <si>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</si>
  <si>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</si>
  <si>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</si>
  <si>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</si>
  <si>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</si>
  <si>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</si>
  <si>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</si>
  <si>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</si>
  <si>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</si>
  <si>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</si>
  <si>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</si>
  <si>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</si>
  <si>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</si>
  <si>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</si>
  <si>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</si>
  <si>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</si>
  <si>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</si>
  <si>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</si>
  <si>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</si>
  <si>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</si>
  <si>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</si>
  <si>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</si>
  <si>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</si>
  <si>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</si>
  <si>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</si>
  <si>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</si>
  <si>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</si>
  <si>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</si>
  <si>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</si>
  <si>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</si>
  <si>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</si>
  <si>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</si>
  <si>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</si>
  <si>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</si>
  <si>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</si>
  <si>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</si>
  <si>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</si>
  <si>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</si>
  <si>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</si>
  <si>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</si>
  <si>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</si>
  <si>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</si>
  <si>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</si>
  <si>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</si>
  <si>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</si>
  <si>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</si>
  <si>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</si>
  <si>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</si>
  <si>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</si>
  <si>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</si>
  <si>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</si>
  <si>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</si>
  <si>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</si>
  <si>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</si>
  <si>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</si>
  <si>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</si>
  <si>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</si>
  <si>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</si>
  <si>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</si>
  <si>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</si>
  <si>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</si>
  <si>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</si>
  <si>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</si>
  <si>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</si>
  <si>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</si>
  <si>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</si>
  <si>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</si>
  <si>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</si>
  <si>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</si>
  <si>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</si>
  <si>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</si>
  <si>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</si>
  <si>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</si>
  <si>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</si>
  <si>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</si>
  <si>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</si>
  <si>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</si>
  <si>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</si>
  <si>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</si>
  <si>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</si>
  <si>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</si>
  <si>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</si>
  <si>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</si>
  <si>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</si>
  <si>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</si>
  <si>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</si>
  <si>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</si>
  <si>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</si>
  <si>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</si>
  <si>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</si>
  <si>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</si>
  <si>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</si>
  <si>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</si>
  <si>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</si>
  <si>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</si>
  <si>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</si>
  <si>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</si>
  <si>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</si>
  <si>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</si>
  <si>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</si>
  <si>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</si>
  <si>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</si>
  <si>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</si>
  <si>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</si>
  <si>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</si>
  <si>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</si>
  <si>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</si>
  <si>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</si>
  <si>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</si>
  <si>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</si>
  <si>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</si>
  <si>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</si>
  <si>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</si>
  <si>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</si>
  <si>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</si>
  <si>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</si>
  <si>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</si>
  <si>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</si>
  <si>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</si>
  <si>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</si>
  <si>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</si>
  <si>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</si>
  <si>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</si>
  <si>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</si>
  <si>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</si>
  <si>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</si>
  <si>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</si>
  <si>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</si>
  <si>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</si>
  <si>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</si>
  <si>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</si>
  <si>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</si>
  <si>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</si>
  <si>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</si>
  <si>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</si>
  <si>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</si>
  <si>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</si>
  <si>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</si>
  <si>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</si>
  <si>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</si>
  <si>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</si>
  <si>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</si>
  <si>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</si>
  <si>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</si>
  <si>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</si>
  <si>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</si>
  <si>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</si>
  <si>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</si>
  <si>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</si>
  <si>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</si>
  <si>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</si>
  <si>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</si>
  <si>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</si>
  <si>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</si>
  <si>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</si>
  <si>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</si>
  <si>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</si>
  <si>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</si>
  <si>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</si>
  <si>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</si>
  <si>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</si>
  <si>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</si>
  <si>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</si>
  <si>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</si>
  <si>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</si>
  <si>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</si>
  <si>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</si>
  <si>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</si>
  <si>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</si>
  <si>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</si>
  <si>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</si>
  <si>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</si>
  <si>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</si>
  <si>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</si>
  <si>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</si>
  <si>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</si>
  <si>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</si>
  <si>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</si>
  <si>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</si>
  <si>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</si>
  <si>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</si>
  <si>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</si>
  <si>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</si>
  <si>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</si>
  <si>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</si>
  <si>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</si>
  <si>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</si>
  <si>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</si>
  <si>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</si>
  <si>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</si>
  <si>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</si>
  <si>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</si>
  <si>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</si>
  <si>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</si>
  <si>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</si>
  <si>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</si>
  <si>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</si>
  <si>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</si>
  <si>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</si>
  <si>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</si>
  <si>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</si>
  <si>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</si>
  <si>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</si>
  <si>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</si>
  <si>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</si>
  <si>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</si>
  <si>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</si>
  <si>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</si>
  <si>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</si>
  <si>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</si>
  <si>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</si>
  <si>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</si>
  <si>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</si>
  <si>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</si>
  <si>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</si>
  <si>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</si>
  <si>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</si>
  <si>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</si>
  <si>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</si>
  <si>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</si>
  <si>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</si>
  <si>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</si>
  <si>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</si>
  <si>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</si>
  <si>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</si>
  <si>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</si>
  <si>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</si>
  <si>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</si>
  <si>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</si>
  <si>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</si>
  <si>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</si>
  <si>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</si>
  <si>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</si>
  <si>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</si>
  <si>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</si>
  <si>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</si>
  <si>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</si>
  <si>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</si>
  <si>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</si>
  <si>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</si>
  <si>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</si>
  <si>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</si>
  <si>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</si>
  <si>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</si>
  <si>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</si>
  <si>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</si>
  <si>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</si>
  <si>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</si>
  <si>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</si>
  <si>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</si>
  <si>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</si>
  <si>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</si>
  <si>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</si>
  <si>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</si>
  <si>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</si>
  <si>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</si>
  <si>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</si>
  <si>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</si>
  <si>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</si>
  <si>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</si>
  <si>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</si>
  <si>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</si>
  <si>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</si>
  <si>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</si>
  <si>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</si>
  <si>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</si>
  <si>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</si>
  <si>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</si>
  <si>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</si>
  <si>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</si>
  <si>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</si>
  <si>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</si>
  <si>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</si>
  <si>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</si>
  <si>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</si>
  <si>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</si>
  <si>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</si>
  <si>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</si>
  <si>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</si>
  <si>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</si>
  <si>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</si>
  <si>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</si>
  <si>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</si>
  <si>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</si>
  <si>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</si>
  <si>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</si>
  <si>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</si>
  <si>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</si>
  <si>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</si>
  <si>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</si>
  <si>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</si>
  <si>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</si>
  <si>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</si>
  <si>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</si>
  <si>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</si>
  <si>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</si>
  <si>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</si>
  <si>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</si>
  <si>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</si>
  <si>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</si>
  <si>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</si>
  <si>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</si>
  <si>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</si>
  <si>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</si>
  <si>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</si>
  <si>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</si>
  <si>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</si>
  <si>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</si>
  <si>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</si>
  <si>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</si>
  <si>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</si>
  <si>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</si>
  <si>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</si>
  <si>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</si>
  <si>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</si>
  <si>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</si>
  <si>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</si>
  <si>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</si>
  <si>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</si>
  <si>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</si>
  <si>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</si>
  <si>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</si>
  <si>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</si>
  <si>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</si>
  <si>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</si>
  <si>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</si>
  <si>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</si>
  <si>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</si>
  <si>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</si>
  <si>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</si>
  <si>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</si>
  <si>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</si>
  <si>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</si>
  <si>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</si>
  <si>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</si>
  <si>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</si>
  <si>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</si>
  <si>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</si>
  <si>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</si>
  <si>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</si>
  <si>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</si>
  <si>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</si>
  <si>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</si>
  <si>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</si>
  <si>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</si>
  <si>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</si>
  <si>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</si>
  <si>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</si>
  <si>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</si>
  <si>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</si>
  <si>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</si>
  <si>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</si>
  <si>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</si>
  <si>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</si>
  <si>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</si>
  <si>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</si>
  <si>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</si>
  <si>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</si>
  <si>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</si>
  <si>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</si>
  <si>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</si>
  <si>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</si>
  <si>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</si>
  <si>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</si>
  <si>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</si>
  <si>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</si>
  <si>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</si>
  <si>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</si>
  <si>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</si>
  <si>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</si>
  <si>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</si>
  <si>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</si>
  <si>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</si>
  <si>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</si>
  <si>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</si>
  <si>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</si>
  <si>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</si>
  <si>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</si>
  <si>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</si>
  <si>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</si>
  <si>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</si>
  <si>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</si>
  <si>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</si>
  <si>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</si>
  <si>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</si>
  <si>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</si>
  <si>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</si>
  <si>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</si>
  <si>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</si>
  <si>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</si>
  <si>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</si>
  <si>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</si>
  <si>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</si>
  <si>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</si>
  <si>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</si>
  <si>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</si>
  <si>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</si>
  <si>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</si>
  <si>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</si>
  <si>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</si>
  <si>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</si>
  <si>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</si>
  <si>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</si>
  <si>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</si>
  <si>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</si>
  <si>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</si>
  <si>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</si>
  <si>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</si>
  <si>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</si>
  <si>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</si>
  <si>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</si>
  <si>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</si>
  <si>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</si>
  <si>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</si>
  <si>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</si>
  <si>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</si>
  <si>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</si>
  <si>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</si>
  <si>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</si>
  <si>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</si>
  <si>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</si>
  <si>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</si>
  <si>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</si>
  <si>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</si>
  <si>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</si>
  <si>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</si>
  <si>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</si>
  <si>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</si>
  <si>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</si>
  <si>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</si>
  <si>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</si>
  <si>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</si>
  <si>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</si>
  <si>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</si>
  <si>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</si>
  <si>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</si>
  <si>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</si>
  <si>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</si>
  <si>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</si>
  <si>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</si>
  <si>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</si>
  <si>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</si>
  <si>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</si>
  <si>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</si>
  <si>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</si>
  <si>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</si>
  <si>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</si>
  <si>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</si>
  <si>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</si>
  <si>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</si>
  <si>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</si>
  <si>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</si>
  <si>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</si>
  <si>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</si>
  <si>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</si>
  <si>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</si>
  <si>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</si>
  <si>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</si>
  <si>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</si>
  <si>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</si>
  <si>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</si>
  <si>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</si>
  <si>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</si>
  <si>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</si>
  <si>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</si>
  <si>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</si>
  <si>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</si>
  <si>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</si>
  <si>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</si>
  <si>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</si>
  <si>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</si>
  <si>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</si>
  <si>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</si>
  <si>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</si>
  <si>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</si>
  <si>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</si>
  <si>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</si>
  <si>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</si>
  <si>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</si>
  <si>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</si>
  <si>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</si>
  <si>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</si>
  <si>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</si>
  <si>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</si>
  <si>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</si>
  <si>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</si>
  <si>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</si>
  <si>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</si>
  <si>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</si>
  <si>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</si>
  <si>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</si>
  <si>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</si>
  <si>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</si>
  <si>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</si>
  <si>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</si>
  <si>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</si>
  <si>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</si>
  <si>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</si>
  <si>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</si>
  <si>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</si>
  <si>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</si>
  <si>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</si>
  <si>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</si>
  <si>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</si>
  <si>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</si>
  <si>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</si>
  <si>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</si>
  <si>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</si>
  <si>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</si>
  <si>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</si>
  <si>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</si>
  <si>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</si>
  <si>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</si>
  <si>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</si>
  <si>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</si>
  <si>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</si>
  <si>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</si>
  <si>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</si>
  <si>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</si>
  <si>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</si>
  <si>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</si>
  <si>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</si>
  <si>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</si>
  <si>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</si>
  <si>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</si>
  <si>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</si>
  <si>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</si>
  <si>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</si>
  <si>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</si>
  <si>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</si>
  <si>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</si>
  <si>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</si>
  <si>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</si>
  <si>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</si>
  <si>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</si>
  <si>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</si>
  <si>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</si>
  <si>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</si>
  <si>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</si>
  <si>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</si>
  <si>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</si>
  <si>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</si>
  <si>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</si>
  <si>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</si>
  <si>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</si>
  <si>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</si>
  <si>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</si>
  <si>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</si>
  <si>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</si>
  <si>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</si>
  <si>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</si>
  <si>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</si>
  <si>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</si>
  <si>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</si>
  <si>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</si>
  <si>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</si>
  <si>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</si>
  <si>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</si>
  <si>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</si>
  <si>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</si>
  <si>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</si>
  <si>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</si>
  <si>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</si>
  <si>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</si>
  <si>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</si>
  <si>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</si>
  <si>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</si>
  <si>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</si>
  <si>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</si>
  <si>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</si>
  <si>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</si>
  <si>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</si>
  <si>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</si>
  <si>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</si>
  <si>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</si>
  <si>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</si>
  <si>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</si>
  <si>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</si>
  <si>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</si>
  <si>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</si>
  <si>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</si>
  <si>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</si>
  <si>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</si>
  <si>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</si>
  <si>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</si>
  <si>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</si>
  <si>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</si>
  <si>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</si>
  <si>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</si>
  <si>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</si>
  <si>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</si>
  <si>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</si>
  <si>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</si>
  <si>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</si>
  <si>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</si>
  <si>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</si>
  <si>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</si>
  <si>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</si>
  <si>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</si>
  <si>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</si>
  <si>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</si>
  <si>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</si>
  <si>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</si>
  <si>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</si>
  <si>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</si>
  <si>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</si>
  <si>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</si>
  <si>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</si>
  <si>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</si>
  <si>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</si>
  <si>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</si>
  <si>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</si>
  <si>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</si>
  <si>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</si>
  <si>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</si>
  <si>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</si>
  <si>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</si>
  <si>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</si>
  <si>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</si>
  <si>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</si>
  <si>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</si>
  <si>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</si>
  <si>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</si>
  <si>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</si>
  <si>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</si>
  <si>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</si>
  <si>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</si>
  <si>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</si>
  <si>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</si>
  <si>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</si>
  <si>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</si>
  <si>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</si>
  <si>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</si>
  <si>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</si>
  <si>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</si>
  <si>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</si>
  <si>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</si>
  <si>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</si>
  <si>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</si>
  <si>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</si>
  <si>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</si>
  <si>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</si>
  <si>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</si>
  <si>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</si>
  <si>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</si>
  <si>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</si>
  <si>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</si>
  <si>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</si>
  <si>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</si>
  <si>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</si>
  <si>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</si>
  <si>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</si>
  <si>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</si>
  <si>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</si>
  <si>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</si>
  <si>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</si>
  <si>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</si>
  <si>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</si>
  <si>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</si>
  <si>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</si>
  <si>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</si>
  <si>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</si>
  <si>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</si>
  <si>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</si>
  <si>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</si>
  <si>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</si>
  <si>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</si>
  <si>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</si>
  <si>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</si>
  <si>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</si>
  <si>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</si>
  <si>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</si>
  <si>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</si>
  <si>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</si>
  <si>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</si>
  <si>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</si>
  <si>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</si>
  <si>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</si>
  <si>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</si>
  <si>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</si>
  <si>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</si>
  <si>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</si>
  <si>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</si>
  <si>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</si>
  <si>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</si>
  <si>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</si>
  <si>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</si>
  <si>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</si>
  <si>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</si>
  <si>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</si>
  <si>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</si>
  <si>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</si>
  <si>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</si>
  <si>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</si>
  <si>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</si>
  <si>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</si>
  <si>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</si>
  <si>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</si>
  <si>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</si>
  <si>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</si>
  <si>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</si>
  <si>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</si>
  <si>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</si>
  <si>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</si>
  <si>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</si>
  <si>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</si>
  <si>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</si>
  <si>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</si>
  <si>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</si>
  <si>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</si>
  <si>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</si>
  <si>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</si>
  <si>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</si>
  <si>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</si>
  <si>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</si>
  <si>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</si>
  <si>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</si>
  <si>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</si>
  <si>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</si>
  <si>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</si>
  <si>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</si>
  <si>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</si>
  <si>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</si>
  <si>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</si>
  <si>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</si>
  <si>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</si>
  <si>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</si>
  <si>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</si>
  <si>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</si>
  <si>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</si>
  <si>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</si>
  <si>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</si>
  <si>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</si>
  <si>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</si>
  <si>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</si>
  <si>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</si>
  <si>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</si>
  <si>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</si>
  <si>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</si>
  <si>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</si>
  <si>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</si>
  <si>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</si>
  <si>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</si>
  <si>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</si>
  <si>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</si>
  <si>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</si>
  <si>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</si>
  <si>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</si>
  <si>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</si>
  <si>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</si>
  <si>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</si>
  <si>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</si>
  <si>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</si>
  <si>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</si>
  <si>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</si>
  <si>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</si>
  <si>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</si>
  <si>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</si>
  <si>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</si>
  <si>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</si>
  <si>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</si>
  <si>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</si>
  <si>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</si>
  <si>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</si>
  <si>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</si>
  <si>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</si>
  <si>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</si>
  <si>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</si>
  <si>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</si>
  <si>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</si>
  <si>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</si>
  <si>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</si>
  <si>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</si>
  <si>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</si>
  <si>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</si>
  <si>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</si>
  <si>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</si>
  <si>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</si>
  <si>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</si>
  <si>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</si>
  <si>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</si>
  <si>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</si>
  <si>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</si>
  <si>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</si>
  <si>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</si>
  <si>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</si>
  <si>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</si>
  <si>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</si>
  <si>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</si>
  <si>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</si>
  <si>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</si>
  <si>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</si>
  <si>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</si>
  <si>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</si>
  <si>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</si>
  <si>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</si>
  <si>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</si>
  <si>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</si>
  <si>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</si>
  <si>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</si>
  <si>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</si>
  <si>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</si>
  <si>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</si>
  <si>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</si>
  <si>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</si>
  <si>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</si>
  <si>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</si>
  <si>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</si>
  <si>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</si>
  <si>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</si>
  <si>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</si>
  <si>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</si>
  <si>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</si>
  <si>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</si>
  <si>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</si>
  <si>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</si>
  <si>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</si>
  <si>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</si>
  <si>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</si>
  <si>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</si>
  <si>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</si>
  <si>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</si>
  <si>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</si>
  <si>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</si>
  <si>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</si>
  <si>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</si>
  <si>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</si>
  <si>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</si>
  <si>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</si>
  <si>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</si>
  <si>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</si>
  <si>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</si>
  <si>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</si>
  <si>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</si>
  <si>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</si>
  <si>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</si>
  <si>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</si>
  <si>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</si>
  <si>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</si>
  <si>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</si>
  <si>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</si>
  <si>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</si>
  <si>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</si>
  <si>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</si>
  <si>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</si>
  <si>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</si>
  <si>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</si>
  <si>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</si>
  <si>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</si>
  <si>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</si>
  <si>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</si>
  <si>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</si>
  <si>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</si>
  <si>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</si>
  <si>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</si>
  <si>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</si>
  <si>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</si>
  <si>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</si>
  <si>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</si>
  <si>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</si>
  <si>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</si>
  <si>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</si>
  <si>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</si>
  <si>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</si>
  <si>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</si>
  <si>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</si>
  <si>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</si>
  <si>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</si>
  <si>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</si>
  <si>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</si>
  <si>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</si>
  <si>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</si>
  <si>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</si>
  <si>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</si>
  <si>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</si>
  <si>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</si>
  <si>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</si>
  <si>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</si>
  <si>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</si>
  <si>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</si>
  <si>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</si>
  <si>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</si>
  <si>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</si>
  <si>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</si>
  <si>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</si>
  <si>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</si>
  <si>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</si>
  <si>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</si>
  <si>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</si>
  <si>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</si>
  <si>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</si>
  <si>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</si>
  <si>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</si>
  <si>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</si>
  <si>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</si>
  <si>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</si>
  <si>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</si>
  <si>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</si>
  <si>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</si>
  <si>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</si>
  <si>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</si>
  <si>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</si>
  <si>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</si>
  <si>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</si>
  <si>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</si>
  <si>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</si>
  <si>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</si>
  <si>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</si>
  <si>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</si>
  <si>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</si>
  <si>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</si>
  <si>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</si>
  <si>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</si>
  <si>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</si>
  <si>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</si>
  <si>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</si>
  <si>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</si>
  <si>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</si>
  <si>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</si>
  <si>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</si>
  <si>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</si>
  <si>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</si>
  <si>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</si>
  <si>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</si>
  <si>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</si>
  <si>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</si>
  <si>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</si>
  <si>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</si>
  <si>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</si>
  <si>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</si>
  <si>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</si>
  <si>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</si>
  <si>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</si>
  <si>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</si>
  <si>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</si>
  <si>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</si>
  <si>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</si>
  <si>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</si>
  <si>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</si>
  <si>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</si>
  <si>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</si>
  <si>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</si>
  <si>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</si>
  <si>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</si>
  <si>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</si>
  <si>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</si>
  <si>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</si>
  <si>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</si>
  <si>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</si>
  <si>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</si>
  <si>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</si>
  <si>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</si>
  <si>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</si>
  <si>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</si>
  <si>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</si>
  <si>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</si>
  <si>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</si>
  <si>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</si>
  <si>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</si>
  <si>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</si>
  <si>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</si>
  <si>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</si>
  <si>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</si>
  <si>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</si>
  <si>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</si>
  <si>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</si>
  <si>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</si>
  <si>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</si>
  <si>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</si>
  <si>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</si>
  <si>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</si>
  <si>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</si>
  <si>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</si>
  <si>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</si>
  <si>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</si>
  <si>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</si>
  <si>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</si>
  <si>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</si>
  <si>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</si>
  <si>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</si>
  <si>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</si>
  <si>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</si>
  <si>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</si>
  <si>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</si>
  <si>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</si>
  <si>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</si>
  <si>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</si>
  <si>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</si>
  <si>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</si>
  <si>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</si>
  <si>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</si>
  <si>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</si>
  <si>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</si>
  <si>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</si>
  <si>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</si>
  <si>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</si>
  <si>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</si>
  <si>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</si>
  <si>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</si>
  <si>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</si>
  <si>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</si>
  <si>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</si>
  <si>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</si>
  <si>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</si>
  <si>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</si>
  <si>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</si>
  <si>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</si>
  <si>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</si>
  <si>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</si>
  <si>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</si>
  <si>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</si>
  <si>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</si>
  <si>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</si>
  <si>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</si>
  <si>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</si>
  <si>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</si>
  <si>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</si>
  <si>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</si>
  <si>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</si>
  <si>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</si>
  <si>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</si>
  <si>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</si>
  <si>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</si>
  <si>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</si>
  <si>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</si>
  <si>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</si>
  <si>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</si>
  <si>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</si>
  <si>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</si>
  <si>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</si>
  <si>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</si>
  <si>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</si>
  <si>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</si>
  <si>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</si>
  <si>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</si>
  <si>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</si>
  <si>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</si>
  <si>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</si>
  <si>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</si>
  <si>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</si>
  <si>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</si>
  <si>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</si>
  <si>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</si>
  <si>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</si>
  <si>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</si>
  <si>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</si>
  <si>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</si>
  <si>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</si>
  <si>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</si>
  <si>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</si>
  <si>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</si>
  <si>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</si>
  <si>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</si>
  <si>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</si>
  <si>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</si>
  <si>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</si>
  <si>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</si>
  <si>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</si>
  <si>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</si>
  <si>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</si>
  <si>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</si>
  <si>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</si>
  <si>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</si>
  <si>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</si>
  <si>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</si>
  <si>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</si>
  <si>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</si>
  <si>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</si>
  <si>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</si>
  <si>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</si>
  <si>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</si>
  <si>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</si>
  <si>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</si>
  <si>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</si>
  <si>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</si>
  <si>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</si>
  <si>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</si>
  <si>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</si>
  <si>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</si>
  <si>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</si>
  <si>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</si>
  <si>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</si>
  <si>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</si>
  <si>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</si>
  <si>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</si>
  <si>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</si>
  <si>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</si>
  <si>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</si>
  <si>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</si>
  <si>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</si>
  <si>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</si>
  <si>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</si>
  <si>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</si>
  <si>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</si>
  <si>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</si>
  <si>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</si>
  <si>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</si>
  <si>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</si>
  <si>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</si>
  <si>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</si>
  <si>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</si>
  <si>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</si>
  <si>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</si>
  <si>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</si>
  <si>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</si>
  <si>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</si>
  <si>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</si>
  <si>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</si>
  <si>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</si>
  <si>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</si>
  <si>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</si>
  <si>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</si>
  <si>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</si>
  <si>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</si>
  <si>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</si>
  <si>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</si>
  <si>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</si>
  <si>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</si>
  <si>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</si>
  <si>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</si>
  <si>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</si>
  <si>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</si>
  <si>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</si>
  <si>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</si>
  <si>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</si>
  <si>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</si>
  <si>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</si>
  <si>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</si>
  <si>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</si>
  <si>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</si>
  <si>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</si>
  <si>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</si>
  <si>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</si>
  <si>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</si>
  <si>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</si>
  <si>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</si>
  <si>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</si>
  <si>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</si>
  <si>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</si>
  <si>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</si>
  <si>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</si>
  <si>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</si>
  <si>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</si>
  <si>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</si>
  <si>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</si>
  <si>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</si>
  <si>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</si>
  <si>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</si>
  <si>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</si>
  <si>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</si>
  <si>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</si>
  <si>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</si>
  <si>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</si>
  <si>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</si>
  <si>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</si>
  <si>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</si>
  <si>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</si>
  <si>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</si>
  <si>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</si>
  <si>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</si>
  <si>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</si>
  <si>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</si>
  <si>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</si>
  <si>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</si>
  <si>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</si>
  <si>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</si>
  <si>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</si>
  <si>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</si>
  <si>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</si>
  <si>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</si>
  <si>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</si>
  <si>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</si>
  <si>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</si>
  <si>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</si>
  <si>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</si>
  <si>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</si>
  <si>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</si>
  <si>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</si>
  <si>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</si>
  <si>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</si>
  <si>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</si>
  <si>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</si>
  <si>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</si>
  <si>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</si>
  <si>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</si>
  <si>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</si>
  <si>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</si>
  <si>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</si>
  <si>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</si>
  <si>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</si>
  <si>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</si>
  <si>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</si>
  <si>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</si>
  <si>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</si>
  <si>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</si>
  <si>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</si>
  <si>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</si>
  <si>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</si>
  <si>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</si>
  <si>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</si>
  <si>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</si>
  <si>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</si>
  <si>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</si>
  <si>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</si>
  <si>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</si>
  <si>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</si>
  <si>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</si>
  <si>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</si>
  <si>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</si>
  <si>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</si>
  <si>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</si>
  <si>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</si>
  <si>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</si>
  <si>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</si>
  <si>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</si>
  <si>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</si>
  <si>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</si>
  <si>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</si>
  <si>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</si>
  <si>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</si>
  <si>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</si>
  <si>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</si>
  <si>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</si>
  <si>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</si>
  <si>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</si>
  <si>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</si>
  <si>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</si>
  <si>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</si>
  <si>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</si>
  <si>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</si>
  <si>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</si>
  <si>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</si>
  <si>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</si>
  <si>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</si>
  <si>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</si>
  <si>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</si>
  <si>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</si>
  <si>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</si>
  <si>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</si>
  <si>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</si>
  <si>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</si>
  <si>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</si>
  <si>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</si>
  <si>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</si>
  <si>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</si>
  <si>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</si>
  <si>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</si>
  <si>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</si>
  <si>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</si>
  <si>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</si>
  <si>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</si>
  <si>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</si>
  <si>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</si>
  <si>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</si>
  <si>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</si>
  <si>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</si>
  <si>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</si>
  <si>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</si>
  <si>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</si>
  <si>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</si>
  <si>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</si>
  <si>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</si>
  <si>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</si>
  <si>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</si>
  <si>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</si>
  <si>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</si>
  <si>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</si>
  <si>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</si>
  <si>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</si>
  <si>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</si>
  <si>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</si>
  <si>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</si>
  <si>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</si>
  <si>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</si>
  <si>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</si>
  <si>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</si>
  <si>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</si>
  <si>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</si>
  <si>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</si>
  <si>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</si>
  <si>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</si>
  <si>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</si>
  <si>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</si>
  <si>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</si>
  <si>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</si>
  <si>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</si>
  <si>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</si>
  <si>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</si>
  <si>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</si>
  <si>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</si>
  <si>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</si>
  <si>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</si>
  <si>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</si>
  <si>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</si>
  <si>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</si>
  <si>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</si>
  <si>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</si>
  <si>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</si>
  <si>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</si>
  <si>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</si>
  <si>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</si>
  <si>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</si>
  <si>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</si>
  <si>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</si>
  <si>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</si>
  <si>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</si>
  <si>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</si>
  <si>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</si>
  <si>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</si>
  <si>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</si>
  <si>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</si>
  <si>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</si>
  <si>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</si>
  <si>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</si>
  <si>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</si>
  <si>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</si>
  <si>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</si>
  <si>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</si>
  <si>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</si>
  <si>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</si>
  <si>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</si>
  <si>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</si>
  <si>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</si>
  <si>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</si>
  <si>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</si>
  <si>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</si>
  <si>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</si>
  <si>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</si>
  <si>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</si>
  <si>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</si>
  <si>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</si>
  <si>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</si>
  <si>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</si>
  <si>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</si>
  <si>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</si>
  <si>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</si>
  <si>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</si>
  <si>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</si>
  <si>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</si>
  <si>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</si>
  <si>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</si>
  <si>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</si>
  <si>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</si>
  <si>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</si>
  <si>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</si>
  <si>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</si>
  <si>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</si>
  <si>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</si>
  <si>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</si>
  <si>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</si>
  <si>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</si>
  <si>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</si>
  <si>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</si>
  <si>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</si>
  <si>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</si>
  <si>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</si>
  <si>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</si>
  <si>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</si>
  <si>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</si>
  <si>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</si>
  <si>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</si>
  <si>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</si>
  <si>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</si>
  <si>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</si>
  <si>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</si>
  <si>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</si>
  <si>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</si>
  <si>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</si>
  <si>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</si>
  <si>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</si>
  <si>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</si>
  <si>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</si>
  <si>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</si>
  <si>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</si>
  <si>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</si>
  <si>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</si>
  <si>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</si>
  <si>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</si>
  <si>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</si>
  <si>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</si>
  <si>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</si>
  <si>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</si>
  <si>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</si>
  <si>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</si>
  <si>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</si>
  <si>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</si>
  <si>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</si>
  <si>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</si>
  <si>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</si>
  <si>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</si>
  <si>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</si>
  <si>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</si>
  <si>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</si>
  <si>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</si>
  <si>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</si>
  <si>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</si>
  <si>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</si>
  <si>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</si>
  <si>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</si>
  <si>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</si>
  <si>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</si>
  <si>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</si>
  <si>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</si>
  <si>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</si>
  <si>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</si>
  <si>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</si>
  <si>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</si>
  <si>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</si>
  <si>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</si>
  <si>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</si>
  <si>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</si>
  <si>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</si>
  <si>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</si>
  <si>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</si>
  <si>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</si>
  <si>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</si>
  <si>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</si>
  <si>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</si>
  <si>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</si>
  <si>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</si>
  <si>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</si>
  <si>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</si>
  <si>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</si>
  <si>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</si>
  <si>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</si>
  <si>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</si>
  <si>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</si>
  <si>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</si>
  <si>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</si>
  <si>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</si>
  <si>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</si>
  <si>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</si>
  <si>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</si>
  <si>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</si>
  <si>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</si>
  <si>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</si>
  <si>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</si>
  <si>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</si>
  <si>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</si>
  <si>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</si>
  <si>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</si>
  <si>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</si>
  <si>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</si>
  <si>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</si>
  <si>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</si>
  <si>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</si>
  <si>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</si>
  <si>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</si>
  <si>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</si>
  <si>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</si>
  <si>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</si>
  <si>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</si>
  <si>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</si>
  <si>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</si>
  <si>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</si>
  <si>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</si>
  <si>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</si>
  <si>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</si>
  <si>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</si>
  <si>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</si>
  <si>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</si>
  <si>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</si>
  <si>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</si>
  <si>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</si>
  <si>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</si>
  <si>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</si>
  <si>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</si>
  <si>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</si>
  <si>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</si>
  <si>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</si>
  <si>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</si>
  <si>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</si>
  <si>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</si>
  <si>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</si>
  <si>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</si>
  <si>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</si>
  <si>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</si>
  <si>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</si>
  <si>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</si>
  <si>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</si>
  <si>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</si>
  <si>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</si>
  <si>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</si>
  <si>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</si>
  <si>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</si>
  <si>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</si>
  <si>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</si>
  <si>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</si>
  <si>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</si>
  <si>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</si>
  <si>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</si>
  <si>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</si>
  <si>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</si>
  <si>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</si>
  <si>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</si>
  <si>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</si>
  <si>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</si>
  <si>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</si>
  <si>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</si>
  <si>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</si>
  <si>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</si>
  <si>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</si>
  <si>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</si>
  <si>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</si>
  <si>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</si>
  <si>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</si>
  <si>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</si>
  <si>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</si>
  <si>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</si>
  <si>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</si>
  <si>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</si>
  <si>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</si>
  <si>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</si>
  <si>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</si>
  <si>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</si>
  <si>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</si>
  <si>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</si>
  <si>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</si>
  <si>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</si>
  <si>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</si>
  <si>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</si>
  <si>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</si>
  <si>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</si>
  <si>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</si>
  <si>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</si>
  <si>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</si>
  <si>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</si>
  <si>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</si>
  <si>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</si>
  <si>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</si>
  <si>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</si>
  <si>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</si>
  <si>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</si>
  <si>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</si>
  <si>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</si>
  <si>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</si>
  <si>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</si>
  <si>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</si>
  <si>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</si>
  <si>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</si>
  <si>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</si>
  <si>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</si>
  <si>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</si>
  <si>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</si>
  <si>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</si>
  <si>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</si>
  <si>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</si>
  <si>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</si>
  <si>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</si>
  <si>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</si>
  <si>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</si>
  <si>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</si>
  <si>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</si>
  <si>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</si>
  <si>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</si>
  <si>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</si>
  <si>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</si>
  <si>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</si>
  <si>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</si>
  <si>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</si>
  <si>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</si>
  <si>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</si>
  <si>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</si>
  <si>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</si>
  <si>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</si>
  <si>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</si>
  <si>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</si>
  <si>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</si>
  <si>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</si>
  <si>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</si>
  <si>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</si>
  <si>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</si>
  <si>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</si>
  <si>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</si>
  <si>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</si>
  <si>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</si>
  <si>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</si>
  <si>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</si>
  <si>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</si>
  <si>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</si>
  <si>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</si>
  <si>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</si>
  <si>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</si>
  <si>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</si>
  <si>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</si>
  <si>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</si>
  <si>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</si>
  <si>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</si>
  <si>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</si>
  <si>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</si>
  <si>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</si>
  <si>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</si>
  <si>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</si>
  <si>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</si>
  <si>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</si>
  <si>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</si>
  <si>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</si>
  <si>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</si>
  <si>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</si>
  <si>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</si>
  <si>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</si>
  <si>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</si>
  <si>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</si>
  <si>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</si>
  <si>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</si>
  <si>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</si>
  <si>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</si>
  <si>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</si>
  <si>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</si>
  <si>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</si>
  <si>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</si>
  <si>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</si>
  <si>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</si>
  <si>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</si>
  <si>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</si>
  <si>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</si>
  <si>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</si>
  <si>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</si>
  <si>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</si>
  <si>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</si>
  <si>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</si>
  <si>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</si>
  <si>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</si>
  <si>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</si>
  <si>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</si>
  <si>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</si>
  <si>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</si>
  <si>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</si>
  <si>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</si>
  <si>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</si>
  <si>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</si>
  <si>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</si>
  <si>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</si>
  <si>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</si>
  <si>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</si>
  <si>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</si>
  <si>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</si>
  <si>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</si>
  <si>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</si>
  <si>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</si>
  <si>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</si>
  <si>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</si>
  <si>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</si>
  <si>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</si>
  <si>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</si>
  <si>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</si>
  <si>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</si>
  <si>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</si>
  <si>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</si>
  <si>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</si>
  <si>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</si>
  <si>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</si>
  <si>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</si>
  <si>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</si>
  <si>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</si>
  <si>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</si>
  <si>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</si>
  <si>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</si>
  <si>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</si>
  <si>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</si>
  <si>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</si>
  <si>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</si>
  <si>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</si>
  <si>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</si>
  <si>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</si>
  <si>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</si>
  <si>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</si>
  <si>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</si>
  <si>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</si>
  <si>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</si>
  <si>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</si>
  <si>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</si>
  <si>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</si>
  <si>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</si>
  <si>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</si>
  <si>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</si>
  <si>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</si>
  <si>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</si>
  <si>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</si>
  <si>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</si>
  <si>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</si>
  <si>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</si>
  <si>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</si>
  <si>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</si>
  <si>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</si>
  <si>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</si>
  <si>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</si>
  <si>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</si>
  <si>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</si>
  <si>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</si>
  <si>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</si>
  <si>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</si>
  <si>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</si>
  <si>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</si>
  <si>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</si>
  <si>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</si>
  <si>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</si>
  <si>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</si>
  <si>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</si>
  <si>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</si>
  <si>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</si>
  <si>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</si>
  <si>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</si>
  <si>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</si>
  <si>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</si>
  <si>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</si>
  <si>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</si>
  <si>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</si>
  <si>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</si>
  <si>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</si>
  <si>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</si>
  <si>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</si>
  <si>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</si>
  <si>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</si>
  <si>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</si>
  <si>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</si>
  <si>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</si>
  <si>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</si>
  <si>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</si>
  <si>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</si>
  <si>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</si>
  <si>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</si>
  <si>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</si>
  <si>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</si>
  <si>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</si>
  <si>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</si>
  <si>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</si>
  <si>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</si>
  <si>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</si>
  <si>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</si>
  <si>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</si>
  <si>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</si>
  <si>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</si>
  <si>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</si>
  <si>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</si>
  <si>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</si>
  <si>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</si>
  <si>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</si>
  <si>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</si>
  <si>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</si>
  <si>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</si>
  <si>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</si>
  <si>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</si>
  <si>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</si>
  <si>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</si>
  <si>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</si>
  <si>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</si>
  <si>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</si>
  <si>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</si>
  <si>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</si>
  <si>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</si>
  <si>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</si>
  <si>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</si>
  <si>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</si>
  <si>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</si>
  <si>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</si>
  <si>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</si>
  <si>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</si>
  <si>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</si>
  <si>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</si>
  <si>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</si>
  <si>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</si>
  <si>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</si>
  <si>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</si>
  <si>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</si>
  <si>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</si>
  <si>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</si>
  <si>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</si>
  <si>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</si>
  <si>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</si>
  <si>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</si>
  <si>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</si>
  <si>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</si>
  <si>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</si>
  <si>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</si>
  <si>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</si>
  <si>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</si>
  <si>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</si>
  <si>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</si>
  <si>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</si>
  <si>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</si>
  <si>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</si>
  <si>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</si>
  <si>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</si>
  <si>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</si>
  <si>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</si>
  <si>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</si>
  <si>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</si>
  <si>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</si>
  <si>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</si>
  <si>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</si>
  <si>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</si>
  <si>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</si>
  <si>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</si>
  <si>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</si>
  <si>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</si>
  <si>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</si>
  <si>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</si>
  <si>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</si>
  <si>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</si>
  <si>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</si>
  <si>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</si>
  <si>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</si>
  <si>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</si>
  <si>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</si>
  <si>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</si>
  <si>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</si>
  <si>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</si>
  <si>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</si>
  <si>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</si>
  <si>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</si>
  <si>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</si>
  <si>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</si>
  <si>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</si>
  <si>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</si>
  <si>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</si>
  <si>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</si>
  <si>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</si>
  <si>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</si>
  <si>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</si>
  <si>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</si>
  <si>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</si>
  <si>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</si>
  <si>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</si>
  <si>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</si>
  <si>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</si>
  <si>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</si>
  <si>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</si>
  <si>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</si>
  <si>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</si>
  <si>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</si>
  <si>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</si>
  <si>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</si>
  <si>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</si>
  <si>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</si>
  <si>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</si>
  <si>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</si>
  <si>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</si>
  <si>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</si>
  <si>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</si>
  <si>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</si>
  <si>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</si>
  <si>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</si>
  <si>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</si>
  <si>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</si>
  <si>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</si>
  <si>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</si>
  <si>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</si>
  <si>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</si>
  <si>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</si>
  <si>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</si>
  <si>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</si>
  <si>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</si>
  <si>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</si>
  <si>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</si>
  <si>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</si>
  <si>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</si>
  <si>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</si>
  <si>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</si>
  <si>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</si>
  <si>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</si>
  <si>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</si>
  <si>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</si>
  <si>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</si>
  <si>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</si>
  <si>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</si>
  <si>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</si>
  <si>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</si>
  <si>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</si>
  <si>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</si>
  <si>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</si>
  <si>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</si>
  <si>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</si>
  <si>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</si>
  <si>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</si>
  <si>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</si>
  <si>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</si>
  <si>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</si>
  <si>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</si>
  <si>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</si>
  <si>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</si>
  <si>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</si>
  <si>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</si>
  <si>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</si>
  <si>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</si>
  <si>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</si>
  <si>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</si>
  <si>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</si>
  <si>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</si>
  <si>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</si>
  <si>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</si>
  <si>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</si>
  <si>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</si>
  <si>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</si>
  <si>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</si>
  <si>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</si>
  <si>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</si>
  <si>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</si>
  <si>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</si>
  <si>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</si>
  <si>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</si>
  <si>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</si>
  <si>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</si>
  <si>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</si>
  <si>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</si>
  <si>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</si>
  <si>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</si>
  <si>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</si>
  <si>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</si>
  <si>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</si>
  <si>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</si>
  <si>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</si>
  <si>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</si>
  <si>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</si>
  <si>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</si>
  <si>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</si>
  <si>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</si>
  <si>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</si>
  <si>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</si>
  <si>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</si>
  <si>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</si>
  <si>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</si>
  <si>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</si>
  <si>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</si>
  <si>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</si>
  <si>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</si>
  <si>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</si>
  <si>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</si>
  <si>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</si>
  <si>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</si>
  <si>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</si>
  <si>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</si>
  <si>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</si>
  <si>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</si>
  <si>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</si>
  <si>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</si>
  <si>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</si>
  <si>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</si>
  <si>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</si>
  <si>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</si>
  <si>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</si>
  <si>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</si>
  <si>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</si>
  <si>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</si>
  <si>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</si>
  <si>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</si>
  <si>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</si>
  <si>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</si>
  <si>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</si>
  <si>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</si>
  <si>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</si>
  <si>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</si>
  <si>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</si>
  <si>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</si>
  <si>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</si>
  <si>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</si>
  <si>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</si>
  <si>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</si>
  <si>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</si>
  <si>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</si>
  <si>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</si>
  <si>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</si>
  <si>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</si>
  <si>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</si>
  <si>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</si>
  <si>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</si>
  <si>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</si>
  <si>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</si>
  <si>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</si>
  <si>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</si>
  <si>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</si>
  <si>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</si>
  <si>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</si>
  <si>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</si>
  <si>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</si>
  <si>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</si>
  <si>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</si>
  <si>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</si>
  <si>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</si>
  <si>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</si>
  <si>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</si>
  <si>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</si>
  <si>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</si>
  <si>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</si>
  <si>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</si>
  <si>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</si>
  <si>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</si>
  <si>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</si>
  <si>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</si>
  <si>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</si>
  <si>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</si>
  <si>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</si>
  <si>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</si>
  <si>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</si>
  <si>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</si>
  <si>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</si>
  <si>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</si>
  <si>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</si>
  <si>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</si>
  <si>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</si>
  <si>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</si>
  <si>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</si>
  <si>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</si>
  <si>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</si>
  <si>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</si>
  <si>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</si>
  <si>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</si>
  <si>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</si>
  <si>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</si>
  <si>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</si>
  <si>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</si>
  <si>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</si>
  <si>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</si>
  <si>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</si>
  <si>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</si>
  <si>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</si>
  <si>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</si>
  <si>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</si>
  <si>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</si>
  <si>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</si>
  <si>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</si>
  <si>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</si>
  <si>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</si>
  <si>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</si>
  <si>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</si>
  <si>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</si>
  <si>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</si>
  <si>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</si>
  <si>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</si>
  <si>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</si>
  <si>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</si>
  <si>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</si>
  <si>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</si>
  <si>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</si>
  <si>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</si>
  <si>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</si>
  <si>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</si>
  <si>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</si>
  <si>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</si>
  <si>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</si>
  <si>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</si>
  <si>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</si>
  <si>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</si>
  <si>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</si>
  <si>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</si>
  <si>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</si>
  <si>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</si>
  <si>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</si>
  <si>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</si>
  <si>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</si>
  <si>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</si>
  <si>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</si>
  <si>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</si>
  <si>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</si>
  <si>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</si>
  <si>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</si>
  <si>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</si>
  <si>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</si>
  <si>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</si>
  <si>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</si>
  <si>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</si>
  <si>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</si>
  <si>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</si>
  <si>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</si>
  <si>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</si>
  <si>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</si>
  <si>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</si>
  <si>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</si>
  <si>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</si>
  <si>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</si>
  <si>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</si>
  <si>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</si>
  <si>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</si>
  <si>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</si>
  <si>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</si>
  <si>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</si>
  <si>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</si>
  <si>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</si>
  <si>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</si>
  <si>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</si>
  <si>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</si>
  <si>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</si>
  <si>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</si>
  <si>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</si>
  <si>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</si>
  <si>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</si>
  <si>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</si>
  <si>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</si>
  <si>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</si>
  <si>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</si>
  <si>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</si>
  <si>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</si>
  <si>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</si>
  <si>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</si>
  <si>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</si>
  <si>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</si>
  <si>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</si>
  <si>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</si>
  <si>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</si>
  <si>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</si>
  <si>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</si>
  <si>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</si>
  <si>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</si>
  <si>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</si>
  <si>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</si>
  <si>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</si>
  <si>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</si>
  <si>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</si>
  <si>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</si>
  <si>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</si>
  <si>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</si>
  <si>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</si>
  <si>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</si>
  <si>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</si>
  <si>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</si>
  <si>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</si>
  <si>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</si>
  <si>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</si>
  <si>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</si>
  <si>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</si>
  <si>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</si>
  <si>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</si>
  <si>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</si>
  <si>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</si>
  <si>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</si>
  <si>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</si>
  <si>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</si>
  <si>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</si>
  <si>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</si>
  <si>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</si>
  <si>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</si>
  <si>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</si>
  <si>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</si>
  <si>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</si>
  <si>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</si>
  <si>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</si>
  <si>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</si>
  <si>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</si>
  <si>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</si>
  <si>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</si>
  <si>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</si>
  <si>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</si>
  <si>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</si>
  <si>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</si>
  <si>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</si>
  <si>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</si>
  <si>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</si>
  <si>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</si>
  <si>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</si>
  <si>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</si>
  <si>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</si>
  <si>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</si>
  <si>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</si>
  <si>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</si>
  <si>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</si>
  <si>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</si>
  <si>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</si>
  <si>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</si>
  <si>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</si>
  <si>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</si>
  <si>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</si>
  <si>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</si>
  <si>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</si>
  <si>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</si>
  <si>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</si>
  <si>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</si>
  <si>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</si>
  <si>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</si>
  <si>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</si>
  <si>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</si>
  <si>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</si>
  <si>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</si>
  <si>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</si>
  <si>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</si>
  <si>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</si>
  <si>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</si>
  <si>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</si>
  <si>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</si>
  <si>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</si>
  <si>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</si>
  <si>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</si>
  <si>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</si>
  <si>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</si>
  <si>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</si>
  <si>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</si>
  <si>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</si>
  <si>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</si>
  <si>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</si>
  <si>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</si>
  <si>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</si>
  <si>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</si>
  <si>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</si>
  <si>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</si>
  <si>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</si>
  <si>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</si>
  <si>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</si>
  <si>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</si>
  <si>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</si>
  <si>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</si>
  <si>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</si>
  <si>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</si>
  <si>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</si>
  <si>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</si>
  <si>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</si>
  <si>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</si>
  <si>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</si>
  <si>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</si>
  <si>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</si>
  <si>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</si>
  <si>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</si>
  <si>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</si>
  <si>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</si>
  <si>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</si>
  <si>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</si>
  <si>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</si>
  <si>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</si>
  <si>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</si>
  <si>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</si>
  <si>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</si>
  <si>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</si>
  <si>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</si>
  <si>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</si>
  <si>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</si>
  <si>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</si>
  <si>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</si>
  <si>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</si>
  <si>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</si>
  <si>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</si>
  <si>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</si>
  <si>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</si>
  <si>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</si>
  <si>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</si>
  <si>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</si>
  <si>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</si>
  <si>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</si>
  <si>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</si>
  <si>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</si>
  <si>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</si>
  <si>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</si>
  <si>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</si>
  <si>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</si>
  <si>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</si>
  <si>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</si>
  <si>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</si>
  <si>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</si>
  <si>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</si>
  <si>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</si>
  <si>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</si>
  <si>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</si>
  <si>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</si>
  <si>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</si>
  <si>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</si>
  <si>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</si>
  <si>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</si>
  <si>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</si>
  <si>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</si>
  <si>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</si>
  <si>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</si>
  <si>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</si>
  <si>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</si>
  <si>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</si>
  <si>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</si>
  <si>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</si>
  <si>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</si>
  <si>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</si>
  <si>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</si>
  <si>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</si>
  <si>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</si>
  <si>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</si>
  <si>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</si>
  <si>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</si>
  <si>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</si>
  <si>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</si>
  <si>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</si>
  <si>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</si>
  <si>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</si>
  <si>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</si>
  <si>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</si>
  <si>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</si>
  <si>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</si>
  <si>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</si>
  <si>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</si>
  <si>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</si>
  <si>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</si>
  <si>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</si>
  <si>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</si>
  <si>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</si>
  <si>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</si>
  <si>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</si>
  <si>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</si>
  <si>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</si>
  <si>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</si>
  <si>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</si>
  <si>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</si>
  <si>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</si>
  <si>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</si>
  <si>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</si>
  <si>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</si>
  <si>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</si>
  <si>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</si>
  <si>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</si>
  <si>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</si>
  <si>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</si>
  <si>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</si>
  <si>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</si>
  <si>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</si>
  <si>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</si>
  <si>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</si>
  <si>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</si>
  <si>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</si>
  <si>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</si>
  <si>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</si>
  <si>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</si>
  <si>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</si>
  <si>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</si>
  <si>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</si>
  <si>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</si>
  <si>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</si>
  <si>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</si>
  <si>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</si>
  <si>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</si>
  <si>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</si>
  <si>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</si>
  <si>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</si>
  <si>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</si>
  <si>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</si>
  <si>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</si>
  <si>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</si>
  <si>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</si>
  <si>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</si>
  <si>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</si>
  <si>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</si>
  <si>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</si>
  <si>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</si>
  <si>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</si>
  <si>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</si>
  <si>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</si>
  <si>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</si>
  <si>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</si>
  <si>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</si>
  <si>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</si>
  <si>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</si>
  <si>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</si>
  <si>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</si>
  <si>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</si>
  <si>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</si>
  <si>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</si>
  <si>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</si>
  <si>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</si>
  <si>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</si>
  <si>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</si>
  <si>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</si>
  <si>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</si>
  <si>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</si>
  <si>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</si>
  <si>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</si>
  <si>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</si>
  <si>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</si>
  <si>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</si>
  <si>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</si>
  <si>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</si>
  <si>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</si>
  <si>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</si>
  <si>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</si>
  <si>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</si>
  <si>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</si>
  <si>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</si>
  <si>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</si>
  <si>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</si>
  <si>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</si>
  <si>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</si>
  <si>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</si>
  <si>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</si>
  <si>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</si>
  <si>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</si>
  <si>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</si>
  <si>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</si>
  <si>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</si>
  <si>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</si>
  <si>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</si>
  <si>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</si>
  <si>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</si>
  <si>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</si>
  <si>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</si>
  <si>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</si>
  <si>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</si>
  <si>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</si>
  <si>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</si>
  <si>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</si>
  <si>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</si>
  <si>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</si>
  <si>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</si>
  <si>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</si>
  <si>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</si>
  <si>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</si>
  <si>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</si>
  <si>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</si>
  <si>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</si>
  <si>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</si>
  <si>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</si>
  <si>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</si>
  <si>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</si>
  <si>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</si>
  <si>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</si>
  <si>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</si>
  <si>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</si>
  <si>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</si>
  <si>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</si>
  <si>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</si>
  <si>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</si>
  <si>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</si>
  <si>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</si>
  <si>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</si>
  <si>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</si>
  <si>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</si>
  <si>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</si>
  <si>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</si>
  <si>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</si>
  <si>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</si>
  <si>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</si>
  <si>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</si>
  <si>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</si>
  <si>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</si>
  <si>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</si>
  <si>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</si>
  <si>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</si>
  <si>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</si>
  <si>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</si>
  <si>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</si>
  <si>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</si>
  <si>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</si>
  <si>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</si>
  <si>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</si>
  <si>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</si>
  <si>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</si>
  <si>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</si>
  <si>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</si>
  <si>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</si>
  <si>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</si>
  <si>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</si>
  <si>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</si>
  <si>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</si>
  <si>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</si>
  <si>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</si>
  <si>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</si>
  <si>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</si>
  <si>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</si>
  <si>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</si>
  <si>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</si>
  <si>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</si>
  <si>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</si>
  <si>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</si>
  <si>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</si>
  <si>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</si>
  <si>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</si>
  <si>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</si>
  <si>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</si>
  <si>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</si>
  <si>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</si>
  <si>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</si>
  <si>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</si>
  <si>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</si>
  <si>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</si>
  <si>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</si>
  <si>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</si>
  <si>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</si>
  <si>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</si>
  <si>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</si>
  <si>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</si>
  <si>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</si>
  <si>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</si>
  <si>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</si>
  <si>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</si>
  <si>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</si>
  <si>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</si>
  <si>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</si>
  <si>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</si>
  <si>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</si>
  <si>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</si>
  <si>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</si>
  <si>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</si>
  <si>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</si>
  <si>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</si>
  <si>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</si>
  <si>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</si>
  <si>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</si>
  <si>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</si>
  <si>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</si>
  <si>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</si>
  <si>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</si>
  <si>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</si>
  <si>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</si>
  <si>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</si>
  <si>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</si>
  <si>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</si>
  <si>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</si>
  <si>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</si>
  <si>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</si>
  <si>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</si>
  <si>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</si>
  <si>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</si>
  <si>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</si>
  <si>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</si>
  <si>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</si>
  <si>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</si>
  <si>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</si>
  <si>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</si>
  <si>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</si>
  <si>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</si>
  <si>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</si>
  <si>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</si>
  <si>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</si>
  <si>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</si>
  <si>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</si>
  <si>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</si>
  <si>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</si>
  <si>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</si>
  <si>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</si>
  <si>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</si>
  <si>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</si>
  <si>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</si>
  <si>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</si>
  <si>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</si>
  <si>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</si>
  <si>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</si>
  <si>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</si>
  <si>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</si>
  <si>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</si>
  <si>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</si>
  <si>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</si>
  <si>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</si>
  <si>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</si>
  <si>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</si>
  <si>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</si>
  <si>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</si>
  <si>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</si>
  <si>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</si>
  <si>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</si>
  <si>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</si>
  <si>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</si>
  <si>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</si>
  <si>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</si>
  <si>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</si>
  <si>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</si>
  <si>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</si>
  <si>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</si>
  <si>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</si>
  <si>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</si>
  <si>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</si>
  <si>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</si>
  <si>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</si>
  <si>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</si>
  <si>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</si>
  <si>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</si>
  <si>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</si>
  <si>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</si>
  <si>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</si>
  <si>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</si>
  <si>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</si>
  <si>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</si>
  <si>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</si>
  <si>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</si>
  <si>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</si>
  <si>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</si>
  <si>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</si>
  <si>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</si>
  <si>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</si>
  <si>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</si>
  <si>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</si>
  <si>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</si>
  <si>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</si>
  <si>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</si>
  <si>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</si>
  <si>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</si>
  <si>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</si>
  <si>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</si>
  <si>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</si>
  <si>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</si>
  <si>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</si>
  <si>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</si>
  <si>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</si>
  <si>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</si>
  <si>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</si>
  <si>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</si>
  <si>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</si>
  <si>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</si>
  <si>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</si>
  <si>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</si>
  <si>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</si>
  <si>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</si>
  <si>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</si>
  <si>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</si>
  <si>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</si>
  <si>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</si>
  <si>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</si>
  <si>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</si>
  <si>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</si>
  <si>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</si>
  <si>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</si>
  <si>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</si>
  <si>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</si>
  <si>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</si>
  <si>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</si>
  <si>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</si>
  <si>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</si>
  <si>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</si>
  <si>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</si>
  <si>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</si>
  <si>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</si>
  <si>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</si>
  <si>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</si>
  <si>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</si>
  <si>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</si>
  <si>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</si>
  <si>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</si>
  <si>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</si>
  <si>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</si>
  <si>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</si>
  <si>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</si>
  <si>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</si>
  <si>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</si>
  <si>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</si>
  <si>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</si>
  <si>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</si>
  <si>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</si>
  <si>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</si>
  <si>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</si>
  <si>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</si>
  <si>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</si>
  <si>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</si>
  <si>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</si>
  <si>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</si>
  <si>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</si>
  <si>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</si>
  <si>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</si>
  <si>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</si>
  <si>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</si>
  <si>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</si>
  <si>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</si>
  <si>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</si>
  <si>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</si>
  <si>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</si>
  <si>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</si>
  <si>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</si>
  <si>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</si>
  <si>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</si>
  <si>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</si>
  <si>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</si>
  <si>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</si>
  <si>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</si>
  <si>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</si>
  <si>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</si>
  <si>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</si>
  <si>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</si>
  <si>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</si>
  <si>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</si>
  <si>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</si>
  <si>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</si>
  <si>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</si>
  <si>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</si>
  <si>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</si>
  <si>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</si>
  <si>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</si>
  <si>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</si>
  <si>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</si>
  <si>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</si>
  <si>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</si>
  <si>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</si>
  <si>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</si>
  <si>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</si>
  <si>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</si>
  <si>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</si>
  <si>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</si>
  <si>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</si>
  <si>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</si>
  <si>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</si>
  <si>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</si>
  <si>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</si>
  <si>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</si>
  <si>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</si>
  <si>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</si>
  <si>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</si>
  <si>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</si>
  <si>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</si>
  <si>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</si>
  <si>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</si>
  <si>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</si>
  <si>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</si>
  <si>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</si>
  <si>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</si>
  <si>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</si>
  <si>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</si>
  <si>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</si>
  <si>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</si>
  <si>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</si>
  <si>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</si>
  <si>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</si>
  <si>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</si>
  <si>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</si>
  <si>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</si>
  <si>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</si>
  <si>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</si>
  <si>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</si>
  <si>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</si>
  <si>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</si>
  <si>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</si>
  <si>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</si>
  <si>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</si>
  <si>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</si>
  <si>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</si>
  <si>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</si>
  <si>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</si>
  <si>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</si>
  <si>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</si>
  <si>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</si>
  <si>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</si>
  <si>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</si>
  <si>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</si>
  <si>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</si>
  <si>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</si>
  <si>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</si>
  <si>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</si>
  <si>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</si>
  <si>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</si>
  <si>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</si>
  <si>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</si>
  <si>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</si>
  <si>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</si>
  <si>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</si>
  <si>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</si>
  <si>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</si>
  <si>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</si>
  <si>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</si>
  <si>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</si>
  <si>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</si>
  <si>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</si>
  <si>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</si>
  <si>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</si>
  <si>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</si>
  <si>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</si>
  <si>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</si>
  <si>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</si>
  <si>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</si>
  <si>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</si>
  <si>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</si>
  <si>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</si>
  <si>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</si>
  <si>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</si>
  <si>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</si>
  <si>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</si>
  <si>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</si>
  <si>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</si>
  <si>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</si>
  <si>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</si>
  <si>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</si>
  <si>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</si>
  <si>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</si>
  <si>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</si>
  <si>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</si>
  <si>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</si>
  <si>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</si>
  <si>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</si>
  <si>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</si>
  <si>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</si>
  <si>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</si>
  <si>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</si>
  <si>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</si>
  <si>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</si>
  <si>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</si>
  <si>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</si>
  <si>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</si>
  <si>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</si>
  <si>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</si>
  <si>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</si>
  <si>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</si>
  <si>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</si>
  <si>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</si>
  <si>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</si>
  <si>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</si>
  <si>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</si>
  <si>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</si>
  <si>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</si>
  <si>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</si>
  <si>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</si>
  <si>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</si>
  <si>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</si>
  <si>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</si>
  <si>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</si>
  <si>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</si>
  <si>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</si>
  <si>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</si>
  <si>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</si>
  <si>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</si>
  <si>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</si>
  <si>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</si>
  <si>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</si>
  <si>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</si>
  <si>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</si>
  <si>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</si>
  <si>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</si>
  <si>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</si>
  <si>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</si>
  <si>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</si>
  <si>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</si>
  <si>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</si>
  <si>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</si>
  <si>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</si>
  <si>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</si>
  <si>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</si>
  <si>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</si>
  <si>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</si>
  <si>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</si>
  <si>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</si>
  <si>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</si>
  <si>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</si>
  <si>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</si>
  <si>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</si>
  <si>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</si>
  <si>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</si>
  <si>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</si>
  <si>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</si>
  <si>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</si>
  <si>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</si>
  <si>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</si>
  <si>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</si>
  <si>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</si>
  <si>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</si>
  <si>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</si>
  <si>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</si>
  <si>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</si>
  <si>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</si>
  <si>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</si>
  <si>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</si>
  <si>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</si>
  <si>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</si>
  <si>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</si>
  <si>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</si>
  <si>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</si>
  <si>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</si>
  <si>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</si>
  <si>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</si>
  <si>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</si>
  <si>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</si>
  <si>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</si>
  <si>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</si>
  <si>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</si>
  <si>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</si>
  <si>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</si>
  <si>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</si>
  <si>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</si>
  <si>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</si>
  <si>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</si>
  <si>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</si>
  <si>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</si>
  <si>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</si>
  <si>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</si>
  <si>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</si>
  <si>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</si>
  <si>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</si>
  <si>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</si>
  <si>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</si>
  <si>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</si>
  <si>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</si>
  <si>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</si>
  <si>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</si>
  <si>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</si>
  <si>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</si>
  <si>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</si>
  <si>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</si>
  <si>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</si>
  <si>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</si>
  <si>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</si>
  <si>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</si>
  <si>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</si>
  <si>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</si>
  <si>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</si>
  <si>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</si>
  <si>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</si>
  <si>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</si>
  <si>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</si>
  <si>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</si>
  <si>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</si>
  <si>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</si>
  <si>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</si>
  <si>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</si>
  <si>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</si>
  <si>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</si>
  <si>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</si>
  <si>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</si>
  <si>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</si>
  <si>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</si>
  <si>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</si>
  <si>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</si>
  <si>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</si>
  <si>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</si>
  <si>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</si>
  <si>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</si>
  <si>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</si>
  <si>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</si>
  <si>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</si>
  <si>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</si>
  <si>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</si>
  <si>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</si>
  <si>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</si>
  <si>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</si>
  <si>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</si>
  <si>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</si>
  <si>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</si>
  <si>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</si>
  <si>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</si>
  <si>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</si>
  <si>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</si>
  <si>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</si>
  <si>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</si>
  <si>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</si>
  <si>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</si>
  <si>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</si>
  <si>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</si>
  <si>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</si>
  <si>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</si>
  <si>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</si>
  <si>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</si>
  <si>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</si>
  <si>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</si>
  <si>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</si>
  <si>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</si>
  <si>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</si>
  <si>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</si>
  <si>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</si>
  <si>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</si>
  <si>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</si>
  <si>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</si>
  <si>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</si>
  <si>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</si>
  <si>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</si>
  <si>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</si>
  <si>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</si>
  <si>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</si>
  <si>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</si>
  <si>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</si>
  <si>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</si>
  <si>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</si>
  <si>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</si>
  <si>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</si>
  <si>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</si>
  <si>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</si>
  <si>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</si>
  <si>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</si>
  <si>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</si>
  <si>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</si>
  <si>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</si>
  <si>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</si>
  <si>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</si>
  <si>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</si>
  <si>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</si>
  <si>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</si>
  <si>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</si>
  <si>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</si>
  <si>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</si>
  <si>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</si>
  <si>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</si>
  <si>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</si>
  <si>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</si>
  <si>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</si>
  <si>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</si>
  <si>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</si>
  <si>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</si>
  <si>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</si>
  <si>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</si>
  <si>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</si>
  <si>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</si>
  <si>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</si>
  <si>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</si>
  <si>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</si>
  <si>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</si>
  <si>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</si>
  <si>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</si>
  <si>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</si>
  <si>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</si>
  <si>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</si>
  <si>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</si>
  <si>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</si>
  <si>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</si>
  <si>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</si>
  <si>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</si>
  <si>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</si>
  <si>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</si>
  <si>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</si>
  <si>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</si>
  <si>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</si>
  <si>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</si>
  <si>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</si>
  <si>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</si>
  <si>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</si>
  <si>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</si>
  <si>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</si>
  <si>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</si>
  <si>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</si>
  <si>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</si>
  <si>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</si>
  <si>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</si>
  <si>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</si>
  <si>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</si>
  <si>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</si>
  <si>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</si>
  <si>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</si>
  <si>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</si>
  <si>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</si>
  <si>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</si>
  <si>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FENEYROLS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</si>
  <si>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</si>
  <si>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</si>
  <si>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</si>
  <si>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</si>
  <si>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</si>
  <si>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</si>
  <si>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</si>
  <si>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</si>
  <si>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</si>
  <si>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</si>
  <si>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</si>
  <si>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</si>
  <si>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</si>
  <si>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</si>
  <si>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</si>
  <si>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</si>
  <si>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</si>
  <si>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</si>
  <si>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</si>
  <si>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</si>
  <si>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</si>
  <si>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</si>
  <si>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</si>
  <si>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</si>
  <si>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</si>
  <si>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</si>
  <si>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</si>
  <si>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</si>
  <si>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</si>
  <si>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</si>
  <si>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</si>
  <si>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</si>
  <si>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</si>
  <si>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</si>
  <si>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</si>
  <si>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</si>
  <si>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</si>
  <si>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</si>
  <si>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</si>
  <si>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</si>
  <si>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</si>
  <si>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</si>
  <si>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</si>
  <si>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</si>
  <si>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</si>
  <si>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</si>
  <si>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</si>
  <si>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</si>
  <si>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</si>
  <si>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</si>
  <si>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</si>
  <si>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</si>
  <si>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</si>
  <si>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</si>
  <si>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</si>
  <si>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</si>
  <si>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</si>
  <si>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</si>
  <si>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</si>
  <si>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</si>
  <si>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</si>
  <si>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</si>
  <si>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</si>
  <si>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</si>
  <si>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</si>
  <si>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</si>
  <si>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</si>
  <si>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</si>
  <si>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</si>
  <si>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</si>
  <si>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</si>
  <si>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</si>
  <si>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</si>
  <si>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</si>
  <si>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</si>
  <si>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</si>
  <si>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</si>
  <si>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</si>
  <si>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</si>
  <si>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</si>
  <si>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</si>
  <si>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</si>
  <si>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Ecume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</si>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</sst>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22" colorId="64" zoomScale="90" zoomScaleNormal="90" zoomScalePageLayoutView="100" workbookViewId="0">
      <selection pane="topLeft" activeCell="F38" activeCellId="0" sqref="F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605534</v>
      </c>
      <c r="G10" s="25"/>
      <c r="H10" s="25"/>
    </row>
    <row r="11" customFormat="false" ht="15" hidden="false" customHeight="false" outlineLevel="0" collapsed="false">
      <c r="A11" s="26" t="s">
        <v>5185</v>
      </c>
      <c r="B11" s="30" t="n">
        <v>43322</v>
      </c>
      <c r="D11" s="26" t="s">
        <v>5186</v>
      </c>
      <c r="E11" s="29" t="n">
        <v>6337428</v>
      </c>
      <c r="G11" s="25"/>
      <c r="H11" s="25"/>
    </row>
    <row r="12" customFormat="false" ht="15" hidden="false" customHeight="false" outlineLevel="0" collapsed="false">
      <c r="A12" s="26" t="s">
        <v>5187</v>
      </c>
      <c r="B12" s="29" t="s">
        <v>5188</v>
      </c>
      <c r="D12" s="26" t="s">
        <v>5189</v>
      </c>
      <c r="E12" s="29" t="n">
        <v>605433</v>
      </c>
      <c r="G12" s="25"/>
      <c r="H12" s="25"/>
    </row>
    <row r="13" customFormat="false" ht="17.25" hidden="false" customHeight="true" outlineLevel="0" collapsed="false">
      <c r="A13" s="12"/>
      <c r="B13" s="31"/>
      <c r="D13" s="26" t="s">
        <v>5190</v>
      </c>
      <c r="E13" s="29" t="n">
        <v>6337396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605534</v>
      </c>
    </row>
    <row r="18" customFormat="false" ht="15" hidden="false" customHeight="false" outlineLevel="0" collapsed="false">
      <c r="A18" s="36"/>
      <c r="B18" s="37" t="s">
        <v>5198</v>
      </c>
      <c r="C18" s="38" t="n">
        <f aca="false">E11</f>
        <v>6337428</v>
      </c>
    </row>
    <row r="19" customFormat="false" ht="15" hidden="false" customHeight="false" outlineLevel="0" collapsed="false">
      <c r="A19" s="33" t="s">
        <v>5199</v>
      </c>
      <c r="B19" s="39" t="n">
        <v>130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39.5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88</v>
      </c>
      <c r="D35" s="52" t="s">
        <v>5217</v>
      </c>
      <c r="E35" s="53" t="n">
        <v>12</v>
      </c>
    </row>
    <row r="36" s="56" customFormat="true" ht="15" hidden="false" customHeight="true" outlineLevel="0" collapsed="false">
      <c r="A36" s="54" t="s">
        <v>5218</v>
      </c>
      <c r="B36" s="34" t="n">
        <v>100</v>
      </c>
      <c r="C36" s="50"/>
      <c r="D36" s="55" t="s">
        <v>5219</v>
      </c>
      <c r="E36" s="34" t="n">
        <v>35</v>
      </c>
    </row>
    <row r="37" s="56" customFormat="true" ht="15" hidden="false" customHeight="true" outlineLevel="0" collapsed="false">
      <c r="A37" s="54" t="s">
        <v>5220</v>
      </c>
      <c r="B37" s="34" t="n">
        <v>35</v>
      </c>
      <c r="C37" s="50"/>
      <c r="D37" s="55" t="s">
        <v>5221</v>
      </c>
      <c r="E37" s="34" t="n">
        <v>13</v>
      </c>
    </row>
    <row r="38" s="56" customFormat="true" ht="15" hidden="false" customHeight="true" outlineLevel="0" collapsed="false">
      <c r="A38" s="54" t="s">
        <v>5222</v>
      </c>
      <c r="B38" s="34" t="n">
        <v>6</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3</v>
      </c>
    </row>
    <row r="45" s="17" customFormat="true" ht="15" hidden="false" customHeight="false" outlineLevel="0" collapsed="false">
      <c r="A45" s="33" t="s">
        <v>5229</v>
      </c>
      <c r="B45" s="62"/>
      <c r="C45" s="50"/>
      <c r="D45" s="26" t="s">
        <v>5229</v>
      </c>
      <c r="E45" s="62" t="n">
        <v>5</v>
      </c>
    </row>
    <row r="46" s="17" customFormat="true" ht="15" hidden="false" customHeight="false" outlineLevel="0" collapsed="false">
      <c r="A46" s="33" t="s">
        <v>5230</v>
      </c>
      <c r="B46" s="62" t="n">
        <v>1</v>
      </c>
      <c r="C46" s="50"/>
      <c r="D46" s="26" t="s">
        <v>5230</v>
      </c>
      <c r="E46" s="62"/>
    </row>
    <row r="47" s="17" customFormat="true" ht="15" hidden="false" customHeight="false" outlineLevel="0" collapsed="false">
      <c r="A47" s="33" t="s">
        <v>5231</v>
      </c>
      <c r="B47" s="62" t="n">
        <v>3</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1</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1</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t="n">
        <v>2</v>
      </c>
      <c r="C60" s="50"/>
      <c r="D60" s="26" t="s">
        <v>5242</v>
      </c>
      <c r="E60" s="62" t="n">
        <v>4</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3</v>
      </c>
      <c r="C75" s="50"/>
      <c r="D75" s="26" t="s">
        <v>5253</v>
      </c>
      <c r="E75" s="62" t="n">
        <v>2</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0.75</v>
      </c>
      <c r="E97" s="79" t="n">
        <v>0.2</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0.05</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0.5</v>
      </c>
      <c r="E99" s="79"/>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t="n">
        <v>0.01</v>
      </c>
      <c r="F100" s="79" t="s">
        <v>5274</v>
      </c>
    </row>
    <row r="101" customFormat="false" ht="15" hidden="false" customHeight="false" outlineLevel="0" collapsed="false">
      <c r="A101" s="75" t="s">
        <v>3318</v>
      </c>
      <c r="B101" s="76" t="str">
        <f aca="false">VLOOKUP(A101,'Ref Taxo'!A:B,2,FALSE())</f>
        <v>Paralemanea </v>
      </c>
      <c r="C101" s="77" t="n">
        <f aca="false">VLOOKUP(A101,'Ref Taxo'!A:D,4,FALSE())</f>
        <v>31566</v>
      </c>
      <c r="D101" s="78" t="n">
        <v>0.01</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0.05</v>
      </c>
      <c r="E102" s="79"/>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t="n">
        <v>0.2</v>
      </c>
      <c r="E103" s="79" t="n">
        <v>0.01</v>
      </c>
      <c r="F103" s="79" t="s">
        <v>5274</v>
      </c>
    </row>
    <row r="104" customFormat="false" ht="15" hidden="false" customHeight="false" outlineLevel="0" collapsed="false">
      <c r="A104" s="75" t="s">
        <v>4754</v>
      </c>
      <c r="B104" s="76" t="str">
        <f aca="false">VLOOKUP(A104,'Ref Taxo'!A:B,2,FALSE())</f>
        <v>Stigeoclonium</v>
      </c>
      <c r="C104" s="77" t="n">
        <f aca="false">VLOOKUP(A104,'Ref Taxo'!A:D,4,FALSE())</f>
        <v>1119</v>
      </c>
      <c r="D104" s="78" t="n">
        <v>0.01</v>
      </c>
      <c r="E104" s="79"/>
      <c r="F104" s="79" t="s">
        <v>5274</v>
      </c>
    </row>
    <row r="105" customFormat="false" ht="15" hidden="false" customHeight="false" outlineLevel="0" collapsed="false">
      <c r="A105" s="75" t="s">
        <v>1059</v>
      </c>
      <c r="B105" s="76" t="str">
        <f aca="false">VLOOKUP(A105,'Ref Taxo'!A:B,2,FALSE())</f>
        <v>Cinclidotus danubicus</v>
      </c>
      <c r="C105" s="77" t="n">
        <f aca="false">VLOOKUP(A105,'Ref Taxo'!A:D,4,FALSE())</f>
        <v>1319</v>
      </c>
      <c r="D105" s="78" t="n">
        <v>1</v>
      </c>
      <c r="E105" s="79"/>
      <c r="F105" s="79" t="s">
        <v>5274</v>
      </c>
    </row>
    <row r="106" customFormat="false" ht="15" hidden="false" customHeight="false" outlineLevel="0" collapsed="false">
      <c r="A106" s="75" t="s">
        <v>1071</v>
      </c>
      <c r="B106" s="76" t="str">
        <f aca="false">VLOOKUP(A106,'Ref Taxo'!A:B,2,FALSE())</f>
        <v>Cinclidotus riparius</v>
      </c>
      <c r="C106" s="77" t="n">
        <f aca="false">VLOOKUP(A106,'Ref Taxo'!A:D,4,FALSE())</f>
        <v>1321</v>
      </c>
      <c r="D106" s="78" t="n">
        <v>0.01</v>
      </c>
      <c r="E106" s="79"/>
      <c r="F106" s="79" t="s">
        <v>5274</v>
      </c>
    </row>
    <row r="107" customFormat="false" ht="15" hidden="false" customHeight="false" outlineLevel="0" collapsed="false">
      <c r="A107" s="75" t="s">
        <v>1232</v>
      </c>
      <c r="B107" s="76" t="str">
        <f aca="false">VLOOKUP(A107,'Ref Taxo'!A:B,2,FALSE())</f>
        <v>Cratoneuron filicinum</v>
      </c>
      <c r="C107" s="77" t="n">
        <f aca="false">VLOOKUP(A107,'Ref Taxo'!A:D,4,FALSE())</f>
        <v>1233</v>
      </c>
      <c r="D107" s="78" t="n">
        <v>0.01</v>
      </c>
      <c r="E107" s="79"/>
      <c r="F107" s="79" t="s">
        <v>5274</v>
      </c>
    </row>
    <row r="108" customFormat="false" ht="15" hidden="false" customHeight="false" outlineLevel="0" collapsed="false">
      <c r="A108" s="75" t="s">
        <v>1907</v>
      </c>
      <c r="B108" s="76" t="str">
        <f aca="false">VLOOKUP(A108,'Ref Taxo'!A:B,2,FALSE())</f>
        <v>Fissidens crassipes</v>
      </c>
      <c r="C108" s="77" t="n">
        <f aca="false">VLOOKUP(A108,'Ref Taxo'!A:D,4,FALSE())</f>
        <v>1294</v>
      </c>
      <c r="D108" s="78" t="n">
        <v>0.01</v>
      </c>
      <c r="E108" s="79"/>
      <c r="F108" s="79" t="s">
        <v>5274</v>
      </c>
    </row>
    <row r="109" customFormat="false" ht="15" hidden="false" customHeight="false" outlineLevel="0" collapsed="false">
      <c r="A109" s="75" t="s">
        <v>1924</v>
      </c>
      <c r="B109" s="76" t="str">
        <f aca="false">VLOOKUP(A109,'Ref Taxo'!A:B,2,FALSE())</f>
        <v>Fissidens fontanus</v>
      </c>
      <c r="C109" s="77" t="n">
        <f aca="false">VLOOKUP(A109,'Ref Taxo'!A:D,4,FALSE())</f>
        <v>31545</v>
      </c>
      <c r="D109" s="78" t="n">
        <v>0.3</v>
      </c>
      <c r="E109" s="79"/>
      <c r="F109" s="79" t="s">
        <v>5274</v>
      </c>
    </row>
    <row r="110" customFormat="false" ht="15" hidden="false" customHeight="false" outlineLevel="0" collapsed="false">
      <c r="A110" s="75" t="s">
        <v>2667</v>
      </c>
      <c r="B110" s="76" t="str">
        <f aca="false">VLOOKUP(A110,'Ref Taxo'!A:B,2,FALSE())</f>
        <v>Leptodictyum riparium</v>
      </c>
      <c r="C110" s="77" t="n">
        <f aca="false">VLOOKUP(A110,'Ref Taxo'!A:D,4,FALSE())</f>
        <v>1244</v>
      </c>
      <c r="D110" s="78" t="n">
        <v>0.02</v>
      </c>
      <c r="E110" s="79"/>
      <c r="F110" s="79" t="s">
        <v>5274</v>
      </c>
    </row>
    <row r="111" customFormat="false" ht="15" hidden="false" customHeight="false" outlineLevel="0" collapsed="false">
      <c r="A111" s="75" t="s">
        <v>4091</v>
      </c>
      <c r="B111" s="76" t="str">
        <f aca="false">VLOOKUP(A111,'Ref Taxo'!A:B,2,FALSE())</f>
        <v>Rhynchostegium riparioides</v>
      </c>
      <c r="C111" s="77" t="n">
        <f aca="false">VLOOKUP(A111,'Ref Taxo'!A:D,4,FALSE())</f>
        <v>1268</v>
      </c>
      <c r="D111" s="78" t="n">
        <v>0.15</v>
      </c>
      <c r="E111" s="79"/>
      <c r="F111" s="79" t="s">
        <v>5274</v>
      </c>
    </row>
    <row r="112" customFormat="false" ht="15" hidden="false" customHeight="false" outlineLevel="0" collapsed="false">
      <c r="A112" s="75" t="s">
        <v>682</v>
      </c>
      <c r="B112" s="76" t="str">
        <f aca="false">VLOOKUP(A112,'Ref Taxo'!A:B,2,FALSE())</f>
        <v>Carex acuta</v>
      </c>
      <c r="C112" s="77" t="n">
        <f aca="false">VLOOKUP(A112,'Ref Taxo'!A:D,4,FALSE())</f>
        <v>1467</v>
      </c>
      <c r="D112" s="78" t="n">
        <v>0.25</v>
      </c>
      <c r="E112" s="79" t="n">
        <v>0.5</v>
      </c>
      <c r="F112" s="79" t="s">
        <v>5275</v>
      </c>
    </row>
    <row r="113" customFormat="false" ht="15" hidden="false" customHeight="false" outlineLevel="0" collapsed="false">
      <c r="A113" s="75" t="s">
        <v>3422</v>
      </c>
      <c r="B113" s="76" t="str">
        <f aca="false">VLOOKUP(A113,'Ref Taxo'!A:B,2,FALSE())</f>
        <v>Phalaris arundinacea</v>
      </c>
      <c r="C113" s="77" t="n">
        <f aca="false">VLOOKUP(A113,'Ref Taxo'!A:D,4,FALSE())</f>
        <v>1577</v>
      </c>
      <c r="D113" s="78" t="n">
        <v>0.6</v>
      </c>
      <c r="E113" s="79" t="n">
        <v>0.3</v>
      </c>
      <c r="F113" s="79" t="s">
        <v>5274</v>
      </c>
    </row>
    <row r="114" customFormat="false" ht="15" hidden="false" customHeight="false" outlineLevel="0" collapsed="false">
      <c r="A114" s="75" t="s">
        <v>4150</v>
      </c>
      <c r="B114" s="76" t="str">
        <f aca="false">VLOOKUP(A114,'Ref Taxo'!A:B,2,FALSE())</f>
        <v>Rorippa amphibia</v>
      </c>
      <c r="C114" s="77" t="n">
        <f aca="false">VLOOKUP(A114,'Ref Taxo'!A:D,4,FALSE())</f>
        <v>1765</v>
      </c>
      <c r="D114" s="78" t="n">
        <v>0.01</v>
      </c>
      <c r="E114" s="79" t="n">
        <v>0.1</v>
      </c>
      <c r="F114" s="79" t="s">
        <v>5274</v>
      </c>
    </row>
    <row r="115" customFormat="false" ht="15" hidden="false" customHeight="false" outlineLevel="0" collapsed="false">
      <c r="A115" s="75" t="s">
        <v>2819</v>
      </c>
      <c r="B115" s="76" t="str">
        <f aca="false">VLOOKUP(A115,'Ref Taxo'!A:B,2,FALSE())</f>
        <v>Lysimachia vulgaris</v>
      </c>
      <c r="C115" s="77" t="n">
        <f aca="false">VLOOKUP(A115,'Ref Taxo'!A:D,4,FALSE())</f>
        <v>1887</v>
      </c>
      <c r="D115" s="78"/>
      <c r="E115" s="79" t="n">
        <v>0.01</v>
      </c>
      <c r="F115" s="79" t="s">
        <v>5274</v>
      </c>
    </row>
    <row r="116" customFormat="false" ht="15" hidden="false" customHeight="false" outlineLevel="0" collapsed="false">
      <c r="A116" s="75" t="s">
        <v>2644</v>
      </c>
      <c r="B116" s="76" t="str">
        <f aca="false">VLOOKUP(A116,'Ref Taxo'!A:B,2,FALSE())</f>
        <v>Lemna minor</v>
      </c>
      <c r="C116" s="77" t="n">
        <f aca="false">VLOOKUP(A116,'Ref Taxo'!A:D,4,FALSE())</f>
        <v>1626</v>
      </c>
      <c r="D116" s="78"/>
      <c r="E116" s="79" t="n">
        <v>0.01</v>
      </c>
      <c r="F116" s="79" t="s">
        <v>5274</v>
      </c>
    </row>
    <row r="117" customFormat="false" ht="15" hidden="false" customHeight="false" outlineLevel="0" collapsed="false">
      <c r="A117" s="75" t="s">
        <v>3076</v>
      </c>
      <c r="B117" s="76" t="str">
        <f aca="false">VLOOKUP(A117,'Ref Taxo'!A:B,2,FALSE())</f>
        <v>Myriophyllum spicatum</v>
      </c>
      <c r="C117" s="77" t="n">
        <f aca="false">VLOOKUP(A117,'Ref Taxo'!A:D,4,FALSE())</f>
        <v>1778</v>
      </c>
      <c r="D117" s="78" t="n">
        <v>0.02</v>
      </c>
      <c r="E117" s="79" t="n">
        <v>0.1</v>
      </c>
      <c r="F117" s="79" t="s">
        <v>5274</v>
      </c>
    </row>
    <row r="118" customFormat="false" ht="15" hidden="false" customHeight="false" outlineLevel="0" collapsed="false">
      <c r="A118" s="75" t="s">
        <v>3940</v>
      </c>
      <c r="B118" s="76" t="str">
        <f aca="false">VLOOKUP(A118,'Ref Taxo'!A:B,2,FALSE())</f>
        <v>Ranunculus fluitans</v>
      </c>
      <c r="C118" s="77" t="n">
        <f aca="false">VLOOKUP(A118,'Ref Taxo'!A:D,4,FALSE())</f>
        <v>1903</v>
      </c>
      <c r="D118" s="78" t="n">
        <v>2</v>
      </c>
      <c r="E118" s="79" t="n">
        <v>0.25</v>
      </c>
      <c r="F118" s="79" t="s">
        <v>5274</v>
      </c>
    </row>
    <row r="119" customFormat="false" ht="15" hidden="false" customHeight="false" outlineLevel="0" collapsed="false">
      <c r="A119" s="75" t="s">
        <v>4702</v>
      </c>
      <c r="B119" s="76" t="str">
        <f aca="false">VLOOKUP(A119,'Ref Taxo'!A:B,2,FALSE())</f>
        <v>Spirodela polyrhiza</v>
      </c>
      <c r="C119" s="77" t="n">
        <f aca="false">VLOOKUP(A119,'Ref Taxo'!A:D,4,FALSE())</f>
        <v>1630</v>
      </c>
      <c r="D119" s="78"/>
      <c r="E119" s="79" t="n">
        <v>0.01</v>
      </c>
      <c r="F119" s="79" t="s">
        <v>5274</v>
      </c>
    </row>
    <row r="120" customFormat="false" ht="15" hidden="false" customHeight="false" outlineLevel="0" collapsed="false">
      <c r="A120" s="75" t="s">
        <v>1720</v>
      </c>
      <c r="B120" s="76" t="str">
        <f aca="false">VLOOKUP(A120,'Ref Taxo'!A:B,2,FALSE())</f>
        <v>Equisetum arvense</v>
      </c>
      <c r="C120" s="77" t="n">
        <f aca="false">VLOOKUP(A120,'Ref Taxo'!A:D,4,FALSE())</f>
        <v>1384</v>
      </c>
      <c r="D120" s="78" t="n">
        <v>0.01</v>
      </c>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8"/>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2019-03-04T17:44:57Z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