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<sst xmlns="http://schemas.openxmlformats.org/spreadsheetml/2006/main" count="6488" uniqueCount="5304">
  <si>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</si>
  <si>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</si>
  <si>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</si>
  <si>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</si>
  <si>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</si>
  <si>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</si>
  <si>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</si>
  <si>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</si>
  <si>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</si>
  <si>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</si>
  <si>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</si>
  <si>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</si>
  <si>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</si>
  <si>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</si>
  <si>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</si>
  <si>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</si>
  <si>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</si>
  <si>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</si>
  <si>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</si>
  <si>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</si>
  <si>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</si>
  <si>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</si>
  <si>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</si>
  <si>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</si>
  <si>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</si>
  <si>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</si>
  <si>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</si>
  <si>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</si>
  <si>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</si>
  <si>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</si>
  <si>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</si>
  <si>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</si>
  <si>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</si>
  <si>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</si>
  <si>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</si>
  <si>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</si>
  <si>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</si>
  <si>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</si>
  <si>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</si>
  <si>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</si>
  <si>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</si>
  <si>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</si>
  <si>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</si>
  <si>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</si>
  <si>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</si>
  <si>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</si>
  <si>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</si>
  <si>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</si>
  <si>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</si>
  <si>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</si>
  <si>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</si>
  <si>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</si>
  <si>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</si>
  <si>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</si>
  <si>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</si>
  <si>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</si>
  <si>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</si>
  <si>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</si>
  <si>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</si>
  <si>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</si>
  <si>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</si>
  <si>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</si>
  <si>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</si>
  <si>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</si>
  <si>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</si>
  <si>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</si>
  <si>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</si>
  <si>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</si>
  <si>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</si>
  <si>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</si>
  <si>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</si>
  <si>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</si>
  <si>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</si>
  <si>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</si>
  <si>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</si>
  <si>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</si>
  <si>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</si>
  <si>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</si>
  <si>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</si>
  <si>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</si>
  <si>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</si>
  <si>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</si>
  <si>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</si>
  <si>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</si>
  <si>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</si>
  <si>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</si>
  <si>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</si>
  <si>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</si>
  <si>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</si>
  <si>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</si>
  <si>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</si>
  <si>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</si>
  <si>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</si>
  <si>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</si>
  <si>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</si>
  <si>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</si>
  <si>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</si>
  <si>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</si>
  <si>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</si>
  <si>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</si>
  <si>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</si>
  <si>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</si>
  <si>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</si>
  <si>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</si>
  <si>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</si>
  <si>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</si>
  <si>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</si>
  <si>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</si>
  <si>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</si>
  <si>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</si>
  <si>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</si>
  <si>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</si>
  <si>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</si>
  <si>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</si>
  <si>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</si>
  <si>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</si>
  <si>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</si>
  <si>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</si>
  <si>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</si>
  <si>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</si>
  <si>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</si>
  <si>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</si>
  <si>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</si>
  <si>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</si>
  <si>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</si>
  <si>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</si>
  <si>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</si>
  <si>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</si>
  <si>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</si>
  <si>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</si>
  <si>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</si>
  <si>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</si>
  <si>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</si>
  <si>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</si>
  <si>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</si>
  <si>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</si>
  <si>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</si>
  <si>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</si>
  <si>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</si>
  <si>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</si>
  <si>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</si>
  <si>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</si>
  <si>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</si>
  <si>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</si>
  <si>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</si>
  <si>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</si>
  <si>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</si>
  <si>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</si>
  <si>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</si>
  <si>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</si>
  <si>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</si>
  <si>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</si>
  <si>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</si>
  <si>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</si>
  <si>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</si>
  <si>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</si>
  <si>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</si>
  <si>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</si>
  <si>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</si>
  <si>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</si>
  <si>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</si>
  <si>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</si>
  <si>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</si>
  <si>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</si>
  <si>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</si>
  <si>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</si>
  <si>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</si>
  <si>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</si>
  <si>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</si>
  <si>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</si>
  <si>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</si>
  <si>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</si>
  <si>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</si>
  <si>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</si>
  <si>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</si>
  <si>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</si>
  <si>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</si>
  <si>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</si>
  <si>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</si>
  <si>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</si>
  <si>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</si>
  <si>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</si>
  <si>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</si>
  <si>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</si>
  <si>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</si>
  <si>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</si>
  <si>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</si>
  <si>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</si>
  <si>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</si>
  <si>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</si>
  <si>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</si>
  <si>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</si>
  <si>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</si>
  <si>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</si>
  <si>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</si>
  <si>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</si>
  <si>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</si>
  <si>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</si>
  <si>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</si>
  <si>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</si>
  <si>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</si>
  <si>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</si>
  <si>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</si>
  <si>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</si>
  <si>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</si>
  <si>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</si>
  <si>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</si>
  <si>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</si>
  <si>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</si>
  <si>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</si>
  <si>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</si>
  <si>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</si>
  <si>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</si>
  <si>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</si>
  <si>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</si>
  <si>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</si>
  <si>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</si>
  <si>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</si>
  <si>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</si>
  <si>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</si>
  <si>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</si>
  <si>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</si>
  <si>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</si>
  <si>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</si>
  <si>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</si>
  <si>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</si>
  <si>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</si>
  <si>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</si>
  <si>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</si>
  <si>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</si>
  <si>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</si>
  <si>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</si>
  <si>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</si>
  <si>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</si>
  <si>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</si>
  <si>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</si>
  <si>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</si>
  <si>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</si>
  <si>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</si>
  <si>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</si>
  <si>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</si>
  <si>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</si>
  <si>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</si>
  <si>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</si>
  <si>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</si>
  <si>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</si>
  <si>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</si>
  <si>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</si>
  <si>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</si>
  <si>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</si>
  <si>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</si>
  <si>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</si>
  <si>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</si>
  <si>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</si>
  <si>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</si>
  <si>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</si>
  <si>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</si>
  <si>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</si>
  <si>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</si>
  <si>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</si>
  <si>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</si>
  <si>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</si>
  <si>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</si>
  <si>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</si>
  <si>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</si>
  <si>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</si>
  <si>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</si>
  <si>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</si>
  <si>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</si>
  <si>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</si>
  <si>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</si>
  <si>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</si>
  <si>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</si>
  <si>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</si>
  <si>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</si>
  <si>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</si>
  <si>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</si>
  <si>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</si>
  <si>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</si>
  <si>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</si>
  <si>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</si>
  <si>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</si>
  <si>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</si>
  <si>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</si>
  <si>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</si>
  <si>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</si>
  <si>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</si>
  <si>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</si>
  <si>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</si>
  <si>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</si>
  <si>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</si>
  <si>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</si>
  <si>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</si>
  <si>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</si>
  <si>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</si>
  <si>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</si>
  <si>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</si>
  <si>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</si>
  <si>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</si>
  <si>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</si>
  <si>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</si>
  <si>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</si>
  <si>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</si>
  <si>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</si>
  <si>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</si>
  <si>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</si>
  <si>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</si>
  <si>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</si>
  <si>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</si>
  <si>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</si>
  <si>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</si>
  <si>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</si>
  <si>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</si>
  <si>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</si>
  <si>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</si>
  <si>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</si>
  <si>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</si>
  <si>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</si>
  <si>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</si>
  <si>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</si>
  <si>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</si>
  <si>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</si>
  <si>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</si>
  <si>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</si>
  <si>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</si>
  <si>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</si>
  <si>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</si>
  <si>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</si>
  <si>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</si>
  <si>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</si>
  <si>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</si>
  <si>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</si>
  <si>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</si>
  <si>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</si>
  <si>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</si>
  <si>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</si>
  <si>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</si>
  <si>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</si>
  <si>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</si>
  <si>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</si>
  <si>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</si>
  <si>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</si>
  <si>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</si>
  <si>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</si>
  <si>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</si>
  <si>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</si>
  <si>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</si>
  <si>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</si>
  <si>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</si>
  <si>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</si>
  <si>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</si>
  <si>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</si>
  <si>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</si>
  <si>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</si>
  <si>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</si>
  <si>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</si>
  <si>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</si>
  <si>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</si>
  <si>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</si>
  <si>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</si>
  <si>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</si>
  <si>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</si>
  <si>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</si>
  <si>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</si>
  <si>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</si>
  <si>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</si>
  <si>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</si>
  <si>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</si>
  <si>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</si>
  <si>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</si>
  <si>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</si>
  <si>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</si>
  <si>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</si>
  <si>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</si>
  <si>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</si>
  <si>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</si>
  <si>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</si>
  <si>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</si>
  <si>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</si>
  <si>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</si>
  <si>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</si>
  <si>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</si>
  <si>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</si>
  <si>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</si>
  <si>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</si>
  <si>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</si>
  <si>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</si>
  <si>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</si>
  <si>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</si>
  <si>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</si>
  <si>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</si>
  <si>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</si>
  <si>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</si>
  <si>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</si>
  <si>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</si>
  <si>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</si>
  <si>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</si>
  <si>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</si>
  <si>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</si>
  <si>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</si>
  <si>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</si>
  <si>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</si>
  <si>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</si>
  <si>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</si>
  <si>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</si>
  <si>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</si>
  <si>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</si>
  <si>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</si>
  <si>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</si>
  <si>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</si>
  <si>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</si>
  <si>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</si>
  <si>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</si>
  <si>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</si>
  <si>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</si>
  <si>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</si>
  <si>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</si>
  <si>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</si>
  <si>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</si>
  <si>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</si>
  <si>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</si>
  <si>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</si>
  <si>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</si>
  <si>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</si>
  <si>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</si>
  <si>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</si>
  <si>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</si>
  <si>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</si>
  <si>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</si>
  <si>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</si>
  <si>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</si>
  <si>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</si>
  <si>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</si>
  <si>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</si>
  <si>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</si>
  <si>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</si>
  <si>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</si>
  <si>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</si>
  <si>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</si>
  <si>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</si>
  <si>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</si>
  <si>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</si>
  <si>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</si>
  <si>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</si>
  <si>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</si>
  <si>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</si>
  <si>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</si>
  <si>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</si>
  <si>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</si>
  <si>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</si>
  <si>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</si>
  <si>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</si>
  <si>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</si>
  <si>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</si>
  <si>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</si>
  <si>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</si>
  <si>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</si>
  <si>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</si>
  <si>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</si>
  <si>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</si>
  <si>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</si>
  <si>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</si>
  <si>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</si>
  <si>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</si>
  <si>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</si>
  <si>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</si>
  <si>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</si>
  <si>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</si>
  <si>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</si>
  <si>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</si>
  <si>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</si>
  <si>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</si>
  <si>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</si>
  <si>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</si>
  <si>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</si>
  <si>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</si>
  <si>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</si>
  <si>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</si>
  <si>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</si>
  <si>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</si>
  <si>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</si>
  <si>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</si>
  <si>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</si>
  <si>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</si>
  <si>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</si>
  <si>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</si>
  <si>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</si>
  <si>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</si>
  <si>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</si>
  <si>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</si>
  <si>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</si>
  <si>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</si>
  <si>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</si>
  <si>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</si>
  <si>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</si>
  <si>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</si>
  <si>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</si>
  <si>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</si>
  <si>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</si>
  <si>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</si>
  <si>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</si>
  <si>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</si>
  <si>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</si>
  <si>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</si>
  <si>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</si>
  <si>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</si>
  <si>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</si>
  <si>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</si>
  <si>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</si>
  <si>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</si>
  <si>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</si>
  <si>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</si>
  <si>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</si>
  <si>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</si>
  <si>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</si>
  <si>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</si>
  <si>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</si>
  <si>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</si>
  <si>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</si>
  <si>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</si>
  <si>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</si>
  <si>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</si>
  <si>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</si>
  <si>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</si>
  <si>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</si>
  <si>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</si>
  <si>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</si>
  <si>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</si>
  <si>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</si>
  <si>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</si>
  <si>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</si>
  <si>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</si>
  <si>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</si>
  <si>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</si>
  <si>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</si>
  <si>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</si>
  <si>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</si>
  <si>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</si>
  <si>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</si>
  <si>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</si>
  <si>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</si>
  <si>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</si>
  <si>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</si>
  <si>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</si>
  <si>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</si>
  <si>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</si>
  <si>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</si>
  <si>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</si>
  <si>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</si>
  <si>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</si>
  <si>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</si>
  <si>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</si>
  <si>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</si>
  <si>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</si>
  <si>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</si>
  <si>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</si>
  <si>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</si>
  <si>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</si>
  <si>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</si>
  <si>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</si>
  <si>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</si>
  <si>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</si>
  <si>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</si>
  <si>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</si>
  <si>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</si>
  <si>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</si>
  <si>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</si>
  <si>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</si>
  <si>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</si>
  <si>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</si>
  <si>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</si>
  <si>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</si>
  <si>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</si>
  <si>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</si>
  <si>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</si>
  <si>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</si>
  <si>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</si>
  <si>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</si>
  <si>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</si>
  <si>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</si>
  <si>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</si>
  <si>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</si>
  <si>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</si>
  <si>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</si>
  <si>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</si>
  <si>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</si>
  <si>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</si>
  <si>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</si>
  <si>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</si>
  <si>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</si>
  <si>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</si>
  <si>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</si>
  <si>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</si>
  <si>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</si>
  <si>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</si>
  <si>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</si>
  <si>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</si>
  <si>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</si>
  <si>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</si>
  <si>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</si>
  <si>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</si>
  <si>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</si>
  <si>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</si>
  <si>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</si>
  <si>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</si>
  <si>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</si>
  <si>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</si>
  <si>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</si>
  <si>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</si>
  <si>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</si>
  <si>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</si>
  <si>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</si>
  <si>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</si>
  <si>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</si>
  <si>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</si>
  <si>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</si>
  <si>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</si>
  <si>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</si>
  <si>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</si>
  <si>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</si>
  <si>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</si>
  <si>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</si>
  <si>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</si>
  <si>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</si>
  <si>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</si>
  <si>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</si>
  <si>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</si>
  <si>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</si>
  <si>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</si>
  <si>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</si>
  <si>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</si>
  <si>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</si>
  <si>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</si>
  <si>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</si>
  <si>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</si>
  <si>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</si>
  <si>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</si>
  <si>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</si>
  <si>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</si>
  <si>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</si>
  <si>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</si>
  <si>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</si>
  <si>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</si>
  <si>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</si>
  <si>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</si>
  <si>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</si>
  <si>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</si>
  <si>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</si>
  <si>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</si>
  <si>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</si>
  <si>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</si>
  <si>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</si>
  <si>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</si>
  <si>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</si>
  <si>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</si>
  <si>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</si>
  <si>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</si>
  <si>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</si>
  <si>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</si>
  <si>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</si>
  <si>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</si>
  <si>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</si>
  <si>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</si>
  <si>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</si>
  <si>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</si>
  <si>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</si>
  <si>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</si>
  <si>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</si>
  <si>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</si>
  <si>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</si>
  <si>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</si>
  <si>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</si>
  <si>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</si>
  <si>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</si>
  <si>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</si>
  <si>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</si>
  <si>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</si>
  <si>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</si>
  <si>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</si>
  <si>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</si>
  <si>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</si>
  <si>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</si>
  <si>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</si>
  <si>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</si>
  <si>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</si>
  <si>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</si>
  <si>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</si>
  <si>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</si>
  <si>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</si>
  <si>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</si>
  <si>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</si>
  <si>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</si>
  <si>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</si>
  <si>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</si>
  <si>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</si>
  <si>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</si>
  <si>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</si>
  <si>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</si>
  <si>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</si>
  <si>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</si>
  <si>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</si>
  <si>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</si>
  <si>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</si>
  <si>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</si>
  <si>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</si>
  <si>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</si>
  <si>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</si>
  <si>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</si>
  <si>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</si>
  <si>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</si>
  <si>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</si>
  <si>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</si>
  <si>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</si>
  <si>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</si>
  <si>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</si>
  <si>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</si>
  <si>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</si>
  <si>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</si>
  <si>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</si>
  <si>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</si>
  <si>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</si>
  <si>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</si>
  <si>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</si>
  <si>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</si>
  <si>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</si>
  <si>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</si>
  <si>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</si>
  <si>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</si>
  <si>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</si>
  <si>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</si>
  <si>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</si>
  <si>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</si>
  <si>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</si>
  <si>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</si>
  <si>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</si>
  <si>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</si>
  <si>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</si>
  <si>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</si>
  <si>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</si>
  <si>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</si>
  <si>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</si>
  <si>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</si>
  <si>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</si>
  <si>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</si>
  <si>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</si>
  <si>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</si>
  <si>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</si>
  <si>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</si>
  <si>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</si>
  <si>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</si>
  <si>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</si>
  <si>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</si>
  <si>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</si>
  <si>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</si>
  <si>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</si>
  <si>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</si>
  <si>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</si>
  <si>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</si>
  <si>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</si>
  <si>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</si>
  <si>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</si>
  <si>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</si>
  <si>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</si>
  <si>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</si>
  <si>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</si>
  <si>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</si>
  <si>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</si>
  <si>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</si>
  <si>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</si>
  <si>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</si>
  <si>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</si>
  <si>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</si>
  <si>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</si>
  <si>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</si>
  <si>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</si>
  <si>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</si>
  <si>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</si>
  <si>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</si>
  <si>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</si>
  <si>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</si>
  <si>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</si>
  <si>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</si>
  <si>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</si>
  <si>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</si>
  <si>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</si>
  <si>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</si>
  <si>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</si>
  <si>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</si>
  <si>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</si>
  <si>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</si>
  <si>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</si>
  <si>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</si>
  <si>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</si>
  <si>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</si>
  <si>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</si>
  <si>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</si>
  <si>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</si>
  <si>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</si>
  <si>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</si>
  <si>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</si>
  <si>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</si>
  <si>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</si>
  <si>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</si>
  <si>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</si>
  <si>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</si>
  <si>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</si>
  <si>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</si>
  <si>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</si>
  <si>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</si>
  <si>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</si>
  <si>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</si>
  <si>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</si>
  <si>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</si>
  <si>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</si>
  <si>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</si>
  <si>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</si>
  <si>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</si>
  <si>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</si>
  <si>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</si>
  <si>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</si>
  <si>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</si>
  <si>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</si>
  <si>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</si>
  <si>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</si>
  <si>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</si>
  <si>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</si>
  <si>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</si>
  <si>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</si>
  <si>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</si>
  <si>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</si>
  <si>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</si>
  <si>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</si>
  <si>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</si>
  <si>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</si>
  <si>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</si>
  <si>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</si>
  <si>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</si>
  <si>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</si>
  <si>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</si>
  <si>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</si>
  <si>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</si>
  <si>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</si>
  <si>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</si>
  <si>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</si>
  <si>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</si>
  <si>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</si>
  <si>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</si>
  <si>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</si>
  <si>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</si>
  <si>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</si>
  <si>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</si>
  <si>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</si>
  <si>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</si>
  <si>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</si>
  <si>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</si>
  <si>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</si>
  <si>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</si>
  <si>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</si>
  <si>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</si>
  <si>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</si>
  <si>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</si>
  <si>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</si>
  <si>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</si>
  <si>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</si>
  <si>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</si>
  <si>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</si>
  <si>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</si>
  <si>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</si>
  <si>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</si>
  <si>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</si>
  <si>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</si>
  <si>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</si>
  <si>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</si>
  <si>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</si>
  <si>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</si>
  <si>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</si>
  <si>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</si>
  <si>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</si>
  <si>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</si>
  <si>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</si>
  <si>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</si>
  <si>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</si>
  <si>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</si>
  <si>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</si>
  <si>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</si>
  <si>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</si>
  <si>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</si>
  <si>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</si>
  <si>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</si>
  <si>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</si>
  <si>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</si>
  <si>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</si>
  <si>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</si>
  <si>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</si>
  <si>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</si>
  <si>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</si>
  <si>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</si>
  <si>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</si>
  <si>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</si>
  <si>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</si>
  <si>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</si>
  <si>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</si>
  <si>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</si>
  <si>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</si>
  <si>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</si>
  <si>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</si>
  <si>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</si>
  <si>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</si>
  <si>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</si>
  <si>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</si>
  <si>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</si>
  <si>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</si>
  <si>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</si>
  <si>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</si>
  <si>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</si>
  <si>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</si>
  <si>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</si>
  <si>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</si>
  <si>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</si>
  <si>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</si>
  <si>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</si>
  <si>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</si>
  <si>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</si>
  <si>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</si>
  <si>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</si>
  <si>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</si>
  <si>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</si>
  <si>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</si>
  <si>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</si>
  <si>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</si>
  <si>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</si>
  <si>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</si>
  <si>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</si>
  <si>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</si>
  <si>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</si>
  <si>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</si>
  <si>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</si>
  <si>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</si>
  <si>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</si>
  <si>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</si>
  <si>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</si>
  <si>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</si>
  <si>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</si>
  <si>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</si>
  <si>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</si>
  <si>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</si>
  <si>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</si>
  <si>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</si>
  <si>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</si>
  <si>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</si>
  <si>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</si>
  <si>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</si>
  <si>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</si>
  <si>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</si>
  <si>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</si>
  <si>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</si>
  <si>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</si>
  <si>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</si>
  <si>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</si>
  <si>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</si>
  <si>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</si>
  <si>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</si>
  <si>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</si>
  <si>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</si>
  <si>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</si>
  <si>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</si>
  <si>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</si>
  <si>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</si>
  <si>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</si>
  <si>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</si>
  <si>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</si>
  <si>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</si>
  <si>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</si>
  <si>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</si>
  <si>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</si>
  <si>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</si>
  <si>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</si>
  <si>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</si>
  <si>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</si>
  <si>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</si>
  <si>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</si>
  <si>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</si>
  <si>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</si>
  <si>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</si>
  <si>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</si>
  <si>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</si>
  <si>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</si>
  <si>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</si>
  <si>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</si>
  <si>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</si>
  <si>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</si>
  <si>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</si>
  <si>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</si>
  <si>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</si>
  <si>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</si>
  <si>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</si>
  <si>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</si>
  <si>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</si>
  <si>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</si>
  <si>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</si>
  <si>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</si>
  <si>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</si>
  <si>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</si>
  <si>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</si>
  <si>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</si>
  <si>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</si>
  <si>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</si>
  <si>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</si>
  <si>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</si>
  <si>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</si>
  <si>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</si>
  <si>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</si>
  <si>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</si>
  <si>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</si>
  <si>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</si>
  <si>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</si>
  <si>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</si>
  <si>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</si>
  <si>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</si>
  <si>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</si>
  <si>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</si>
  <si>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</si>
  <si>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</si>
  <si>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</si>
  <si>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</si>
  <si>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</si>
  <si>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</si>
  <si>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</si>
  <si>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</si>
  <si>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</si>
  <si>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</si>
  <si>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</si>
  <si>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</si>
  <si>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</si>
  <si>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</si>
  <si>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</si>
  <si>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</si>
  <si>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</si>
  <si>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</si>
  <si>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</si>
  <si>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</si>
  <si>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</si>
  <si>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</si>
  <si>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</si>
  <si>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</si>
  <si>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</si>
  <si>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</si>
  <si>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</si>
  <si>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</si>
  <si>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</si>
  <si>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</si>
  <si>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</si>
  <si>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</si>
  <si>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</si>
  <si>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</si>
  <si>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</si>
  <si>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</si>
  <si>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</si>
  <si>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</si>
  <si>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</si>
  <si>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</si>
  <si>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</si>
  <si>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</si>
  <si>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</si>
  <si>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</si>
  <si>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</si>
  <si>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</si>
  <si>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</si>
  <si>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</si>
  <si>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</si>
  <si>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</si>
  <si>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</si>
  <si>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</si>
  <si>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</si>
  <si>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</si>
  <si>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</si>
  <si>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</si>
  <si>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</si>
  <si>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</si>
  <si>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</si>
  <si>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</si>
  <si>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</si>
  <si>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</si>
  <si>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</si>
  <si>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</si>
  <si>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</si>
  <si>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</si>
  <si>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</si>
  <si>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</si>
  <si>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</si>
  <si>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</si>
  <si>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</si>
  <si>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</si>
  <si>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</si>
  <si>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</si>
  <si>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</si>
  <si>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</si>
  <si>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</si>
  <si>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</si>
  <si>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</si>
  <si>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</si>
  <si>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</si>
  <si>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</si>
  <si>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</si>
  <si>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</si>
  <si>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</si>
  <si>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</si>
  <si>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</si>
  <si>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</si>
  <si>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</si>
  <si>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</si>
  <si>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</si>
  <si>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</si>
  <si>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</si>
  <si>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</si>
  <si>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</si>
  <si>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</si>
  <si>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</si>
  <si>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</si>
  <si>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</si>
  <si>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</si>
  <si>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</si>
  <si>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</si>
  <si>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</si>
  <si>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</si>
  <si>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</si>
  <si>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</si>
  <si>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</si>
  <si>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</si>
  <si>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</si>
  <si>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</si>
  <si>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</si>
  <si>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</si>
  <si>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</si>
  <si>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</si>
  <si>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</si>
  <si>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</si>
  <si>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</si>
  <si>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</si>
  <si>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</si>
  <si>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</si>
  <si>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</si>
  <si>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</si>
  <si>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</si>
  <si>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</si>
  <si>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</si>
  <si>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</si>
  <si>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</si>
  <si>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</si>
  <si>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</si>
  <si>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</si>
  <si>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</si>
  <si>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</si>
  <si>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</si>
  <si>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</si>
  <si>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</si>
  <si>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</si>
  <si>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</si>
  <si>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</si>
  <si>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</si>
  <si>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</si>
  <si>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</si>
  <si>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</si>
  <si>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</si>
  <si>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</si>
  <si>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</si>
  <si>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</si>
  <si>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</si>
  <si>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</si>
  <si>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</si>
  <si>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</si>
  <si>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</si>
  <si>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</si>
  <si>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</si>
  <si>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</si>
  <si>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</si>
  <si>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</si>
  <si>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</si>
  <si>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</si>
  <si>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</si>
  <si>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</si>
  <si>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</si>
  <si>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</si>
  <si>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</si>
  <si>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</si>
  <si>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</si>
  <si>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</si>
  <si>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</si>
  <si>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</si>
  <si>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</si>
  <si>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</si>
  <si>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</si>
  <si>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</si>
  <si>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</si>
  <si>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</si>
  <si>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</si>
  <si>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</si>
  <si>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</si>
  <si>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</si>
  <si>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</si>
  <si>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</si>
  <si>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</si>
  <si>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</si>
  <si>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</si>
  <si>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</si>
  <si>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</si>
  <si>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</si>
  <si>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</si>
  <si>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</si>
  <si>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</si>
  <si>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</si>
  <si>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</si>
  <si>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</si>
  <si>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</si>
  <si>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</si>
  <si>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</si>
  <si>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</si>
  <si>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</si>
  <si>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</si>
  <si>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</si>
  <si>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</si>
  <si>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</si>
  <si>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</si>
  <si>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</si>
  <si>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</si>
  <si>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</si>
  <si>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</si>
  <si>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</si>
  <si>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</si>
  <si>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</si>
  <si>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</si>
  <si>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</si>
  <si>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</si>
  <si>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</si>
  <si>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</si>
  <si>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</si>
  <si>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</si>
  <si>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</si>
  <si>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</si>
  <si>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</si>
  <si>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</si>
  <si>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</si>
  <si>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</si>
  <si>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</si>
  <si>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</si>
  <si>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</si>
  <si>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</si>
  <si>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</si>
  <si>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</si>
  <si>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</si>
  <si>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</si>
  <si>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</si>
  <si>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</si>
  <si>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</si>
  <si>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</si>
  <si>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</si>
  <si>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</si>
  <si>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</si>
  <si>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</si>
  <si>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</si>
  <si>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</si>
  <si>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</si>
  <si>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</si>
  <si>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</si>
  <si>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</si>
  <si>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</si>
  <si>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</si>
  <si>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</si>
  <si>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</si>
  <si>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</si>
  <si>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</si>
  <si>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</si>
  <si>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</si>
  <si>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</si>
  <si>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</si>
  <si>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</si>
  <si>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</si>
  <si>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</si>
  <si>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</si>
  <si>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</si>
  <si>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</si>
  <si>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</si>
  <si>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</si>
  <si>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</si>
  <si>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</si>
  <si>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</si>
  <si>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</si>
  <si>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</si>
  <si>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</si>
  <si>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</si>
  <si>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</si>
  <si>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</si>
  <si>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</si>
  <si>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</si>
  <si>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</si>
  <si>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</si>
  <si>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</si>
  <si>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</si>
  <si>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</si>
  <si>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</si>
  <si>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</si>
  <si>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</si>
  <si>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</si>
  <si>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</si>
  <si>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</si>
  <si>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</si>
  <si>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</si>
  <si>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</si>
  <si>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</si>
  <si>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</si>
  <si>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</si>
  <si>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</si>
  <si>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</si>
  <si>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</si>
  <si>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</si>
  <si>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</si>
  <si>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</si>
  <si>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</si>
  <si>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</si>
  <si>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</si>
  <si>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</si>
  <si>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</si>
  <si>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</si>
  <si>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</si>
  <si>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</si>
  <si>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</si>
  <si>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</si>
  <si>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</si>
  <si>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</si>
  <si>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</si>
  <si>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</si>
  <si>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</si>
  <si>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</si>
  <si>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</si>
  <si>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</si>
  <si>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</si>
  <si>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</si>
  <si>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</si>
  <si>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</si>
  <si>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</si>
  <si>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</si>
  <si>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</si>
  <si>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</si>
  <si>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</si>
  <si>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</si>
  <si>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</si>
  <si>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</si>
  <si>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</si>
  <si>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</si>
  <si>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</si>
  <si>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</si>
  <si>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</si>
  <si>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</si>
  <si>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</si>
  <si>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</si>
  <si>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</si>
  <si>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</si>
  <si>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</si>
  <si>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</si>
  <si>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</si>
  <si>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</si>
  <si>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</si>
  <si>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</si>
  <si>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</si>
  <si>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</si>
  <si>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</si>
  <si>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</si>
  <si>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</si>
  <si>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</si>
  <si>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</si>
  <si>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</si>
  <si>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</si>
  <si>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</si>
  <si>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</si>
  <si>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</si>
  <si>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</si>
  <si>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</si>
  <si>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</si>
  <si>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</si>
  <si>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</si>
  <si>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</si>
  <si>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</si>
  <si>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</si>
  <si>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</si>
  <si>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</si>
  <si>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</si>
  <si>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</si>
  <si>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</si>
  <si>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</si>
  <si>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</si>
  <si>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</si>
  <si>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</si>
  <si>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</si>
  <si>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</si>
  <si>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</si>
  <si>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</si>
  <si>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</si>
  <si>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</si>
  <si>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</si>
  <si>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</si>
  <si>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</si>
  <si>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</si>
  <si>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</si>
  <si>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</si>
  <si>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</si>
  <si>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</si>
  <si>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</si>
  <si>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</si>
  <si>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</si>
  <si>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</si>
  <si>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</si>
  <si>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</si>
  <si>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</si>
  <si>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</si>
  <si>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</si>
  <si>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</si>
  <si>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</si>
  <si>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</si>
  <si>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</si>
  <si>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</si>
  <si>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</si>
  <si>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</si>
  <si>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</si>
  <si>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</si>
  <si>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</si>
  <si>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</si>
  <si>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</si>
  <si>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</si>
  <si>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</si>
  <si>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</si>
  <si>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</si>
  <si>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</si>
  <si>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</si>
  <si>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</si>
  <si>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</si>
  <si>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</si>
  <si>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</si>
  <si>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</si>
  <si>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</si>
  <si>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</si>
  <si>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</si>
  <si>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</si>
  <si>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</si>
  <si>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</si>
  <si>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</si>
  <si>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</si>
  <si>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</si>
  <si>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</si>
  <si>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</si>
  <si>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</si>
  <si>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</si>
  <si>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</si>
  <si>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</si>
  <si>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</si>
  <si>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</si>
  <si>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</si>
  <si>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</si>
  <si>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</si>
  <si>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</si>
  <si>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</si>
  <si>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</si>
  <si>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</si>
  <si>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</si>
  <si>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</si>
  <si>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</si>
  <si>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</si>
  <si>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</si>
  <si>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</si>
  <si>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</si>
  <si>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</si>
  <si>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</si>
  <si>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</si>
  <si>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</si>
  <si>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</si>
  <si>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</si>
  <si>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</si>
  <si>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</si>
  <si>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</si>
  <si>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</si>
  <si>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</si>
  <si>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</si>
  <si>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</si>
  <si>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</si>
  <si>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</si>
  <si>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</si>
  <si>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</si>
  <si>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</si>
  <si>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</si>
  <si>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</si>
  <si>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</si>
  <si>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</si>
  <si>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</si>
  <si>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</si>
  <si>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</si>
  <si>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</si>
  <si>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</si>
  <si>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</si>
  <si>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</si>
  <si>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</si>
  <si>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</si>
  <si>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</si>
  <si>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</si>
  <si>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</si>
  <si>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</si>
  <si>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</si>
  <si>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</si>
  <si>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</si>
  <si>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</si>
  <si>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</si>
  <si>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</si>
  <si>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</si>
  <si>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</si>
  <si>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</si>
  <si>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</si>
  <si>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</si>
  <si>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</si>
  <si>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</si>
  <si>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</si>
  <si>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</si>
  <si>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</si>
  <si>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</si>
  <si>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</si>
  <si>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</si>
  <si>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</si>
  <si>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</si>
  <si>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</si>
  <si>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</si>
  <si>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</si>
  <si>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</si>
  <si>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</si>
  <si>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</si>
  <si>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</si>
  <si>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</si>
  <si>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</si>
  <si>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</si>
  <si>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</si>
  <si>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</si>
  <si>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</si>
  <si>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</si>
  <si>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</si>
  <si>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</si>
  <si>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</si>
  <si>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</si>
  <si>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</si>
  <si>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</si>
  <si>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</si>
  <si>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</si>
  <si>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</si>
  <si>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</si>
  <si>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</si>
  <si>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</si>
  <si>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</si>
  <si>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</si>
  <si>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</si>
  <si>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</si>
  <si>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</si>
  <si>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</si>
  <si>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</si>
  <si>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</si>
  <si>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</si>
  <si>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</si>
  <si>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</si>
  <si>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</si>
  <si>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</si>
  <si>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</si>
  <si>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</si>
  <si>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</si>
  <si>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</si>
  <si>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</si>
  <si>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</si>
  <si>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</si>
  <si>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</si>
  <si>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</si>
  <si>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</si>
  <si>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</si>
  <si>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</si>
  <si>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</si>
  <si>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</si>
  <si>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</si>
  <si>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</si>
  <si>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</si>
  <si>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</si>
  <si>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</si>
  <si>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</si>
  <si>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</si>
  <si>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</si>
  <si>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</si>
  <si>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</si>
  <si>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</si>
  <si>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</si>
  <si>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</si>
  <si>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</si>
  <si>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</si>
  <si>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</si>
  <si>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</si>
  <si>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</si>
  <si>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</si>
  <si>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</si>
  <si>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</si>
  <si>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</si>
  <si>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</si>
  <si>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</si>
  <si>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</si>
  <si>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</si>
  <si>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</si>
  <si>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</si>
  <si>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</si>
  <si>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</si>
  <si>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</si>
  <si>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</si>
  <si>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</si>
  <si>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</si>
  <si>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</si>
  <si>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</si>
  <si>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</si>
  <si>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</si>
  <si>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</si>
  <si>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</si>
  <si>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</si>
  <si>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</si>
  <si>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</si>
  <si>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</si>
  <si>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</si>
  <si>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</si>
  <si>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</si>
  <si>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</si>
  <si>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</si>
  <si>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</si>
  <si>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</si>
  <si>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</si>
  <si>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</si>
  <si>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</si>
  <si>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</si>
  <si>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</si>
  <si>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</si>
  <si>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</si>
  <si>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</si>
  <si>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</si>
  <si>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</si>
  <si>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</si>
  <si>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</si>
  <si>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</si>
  <si>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</si>
  <si>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</si>
  <si>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</si>
  <si>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</si>
  <si>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</si>
  <si>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</si>
  <si>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</si>
  <si>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</si>
  <si>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</si>
  <si>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</si>
  <si>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</si>
  <si>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</si>
  <si>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</si>
  <si>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</si>
  <si>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</si>
  <si>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</si>
  <si>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</si>
  <si>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</si>
  <si>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</si>
  <si>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</si>
  <si>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</si>
  <si>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</si>
  <si>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</si>
  <si>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</si>
  <si>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</si>
  <si>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</si>
  <si>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</si>
  <si>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</si>
  <si>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</si>
  <si>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</si>
  <si>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</si>
  <si>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</si>
  <si>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</si>
  <si>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</si>
  <si>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</si>
  <si>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</si>
  <si>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</si>
  <si>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</si>
  <si>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</si>
  <si>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</si>
  <si>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</si>
  <si>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</si>
  <si>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</si>
  <si>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</si>
  <si>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</si>
  <si>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</si>
  <si>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</si>
  <si>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</si>
  <si>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</si>
  <si>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</si>
  <si>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</si>
  <si>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</si>
  <si>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</si>
  <si>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</si>
  <si>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</si>
  <si>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</si>
  <si>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</si>
  <si>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</si>
  <si>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</si>
  <si>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</si>
  <si>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</si>
  <si>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</si>
  <si>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</si>
  <si>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</si>
  <si>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</si>
  <si>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</si>
  <si>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</si>
  <si>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</si>
  <si>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</si>
  <si>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</si>
  <si>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</si>
  <si>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</si>
  <si>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</si>
  <si>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</si>
  <si>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</si>
  <si>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</si>
  <si>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</si>
  <si>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</si>
  <si>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</si>
  <si>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</si>
  <si>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</si>
  <si>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</si>
  <si>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</si>
  <si>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</si>
  <si>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</si>
  <si>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</si>
  <si>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</si>
  <si>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</si>
  <si>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</si>
  <si>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</si>
  <si>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</si>
  <si>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</si>
  <si>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</si>
  <si>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</si>
  <si>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</si>
  <si>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</si>
  <si>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</si>
  <si>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</si>
  <si>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</si>
  <si>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</si>
  <si>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</si>
  <si>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</si>
  <si>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</si>
  <si>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</si>
  <si>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</si>
  <si>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</si>
  <si>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</si>
  <si>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</si>
  <si>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</si>
  <si>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</si>
  <si>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</si>
  <si>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</si>
  <si>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</si>
  <si>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</si>
  <si>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</si>
  <si>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</si>
  <si>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</si>
  <si>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</si>
  <si>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</si>
  <si>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</si>
  <si>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</si>
  <si>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</si>
  <si>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</si>
  <si>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</si>
  <si>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</si>
  <si>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</si>
  <si>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</si>
  <si>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</si>
  <si>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</si>
  <si>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</si>
  <si>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</si>
  <si>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</si>
  <si>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</si>
  <si>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</si>
  <si>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</si>
  <si>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</si>
  <si>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</si>
  <si>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</si>
  <si>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</si>
  <si>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</si>
  <si>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</si>
  <si>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</si>
  <si>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</si>
  <si>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</si>
  <si>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</si>
  <si>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</si>
  <si>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</si>
  <si>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</si>
  <si>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</si>
  <si>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</si>
  <si>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</si>
  <si>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</si>
  <si>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</si>
  <si>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</si>
  <si>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</si>
  <si>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</si>
  <si>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</si>
  <si>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</si>
  <si>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</si>
  <si>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</si>
  <si>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</si>
  <si>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</si>
  <si>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</si>
  <si>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</si>
  <si>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</si>
  <si>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</si>
  <si>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</si>
  <si>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</si>
  <si>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</si>
  <si>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</si>
  <si>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</si>
  <si>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</si>
  <si>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</si>
  <si>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</si>
  <si>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</si>
  <si>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</si>
  <si>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</si>
  <si>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</si>
  <si>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</si>
  <si>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</si>
  <si>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</si>
  <si>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</si>
  <si>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</si>
  <si>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</si>
  <si>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</si>
  <si>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</si>
  <si>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</si>
  <si>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</si>
  <si>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</si>
  <si>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</si>
  <si>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</si>
  <si>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</si>
  <si>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</si>
  <si>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</si>
  <si>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</si>
  <si>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</si>
  <si>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</si>
  <si>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</si>
  <si>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</si>
  <si>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</si>
  <si>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</si>
  <si>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</si>
  <si>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</si>
  <si>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</si>
  <si>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</si>
  <si>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</si>
  <si>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</si>
  <si>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</si>
  <si>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</si>
  <si>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</si>
  <si>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</si>
  <si>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</si>
  <si>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</si>
  <si>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</si>
  <si>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</si>
  <si>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</si>
  <si>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</si>
  <si>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</si>
  <si>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</si>
  <si>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</si>
  <si>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</si>
  <si>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</si>
  <si>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</si>
  <si>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</si>
  <si>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</si>
  <si>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</si>
  <si>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</si>
  <si>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</si>
  <si>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</si>
  <si>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</si>
  <si>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</si>
  <si>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</si>
  <si>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</si>
  <si>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</si>
  <si>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</si>
  <si>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</si>
  <si>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</si>
  <si>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</si>
  <si>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</si>
  <si>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</si>
  <si>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</si>
  <si>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</si>
  <si>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</si>
  <si>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</si>
  <si>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</si>
  <si>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</si>
  <si>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</si>
  <si>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</si>
  <si>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</si>
  <si>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</si>
  <si>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</si>
  <si>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</si>
  <si>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</si>
  <si>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</si>
  <si>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</si>
  <si>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</si>
  <si>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</si>
  <si>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</si>
  <si>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</si>
  <si>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</si>
  <si>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</si>
  <si>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</si>
  <si>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</si>
  <si>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</si>
  <si>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</si>
  <si>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</si>
  <si>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</si>
  <si>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</si>
  <si>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</si>
  <si>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</si>
  <si>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</si>
  <si>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</si>
  <si>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</si>
  <si>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</si>
  <si>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</si>
  <si>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</si>
  <si>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</si>
  <si>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</si>
  <si>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</si>
  <si>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</si>
  <si>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</si>
  <si>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</si>
  <si>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</si>
  <si>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</si>
  <si>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</si>
  <si>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</si>
  <si>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</si>
  <si>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</si>
  <si>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</si>
  <si>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</si>
  <si>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</si>
  <si>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</si>
  <si>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</si>
  <si>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</si>
  <si>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</si>
  <si>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</si>
  <si>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</si>
  <si>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</si>
  <si>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</si>
  <si>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</si>
  <si>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</si>
  <si>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</si>
  <si>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</si>
  <si>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</si>
  <si>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</si>
  <si>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</si>
  <si>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</si>
  <si>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</si>
  <si>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</si>
  <si>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</si>
  <si>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</si>
  <si>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</si>
  <si>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</si>
  <si>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</si>
  <si>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</si>
  <si>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</si>
  <si>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</si>
  <si>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</si>
  <si>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</si>
  <si>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</si>
  <si>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</si>
  <si>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</si>
  <si>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</si>
  <si>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</si>
  <si>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</si>
  <si>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</si>
  <si>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</si>
  <si>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</si>
  <si>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</si>
  <si>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</si>
  <si>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</si>
  <si>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</si>
  <si>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</si>
  <si>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</si>
  <si>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</si>
  <si>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</si>
  <si>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</si>
  <si>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</si>
  <si>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</si>
  <si>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</si>
  <si>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</si>
  <si>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</si>
  <si>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</si>
  <si>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</si>
  <si>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</si>
  <si>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</si>
  <si>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</si>
  <si>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</si>
  <si>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</si>
  <si>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</si>
  <si>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</si>
  <si>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</si>
  <si>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</si>
  <si>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</si>
  <si>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</si>
  <si>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</si>
  <si>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</si>
  <si>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</si>
  <si>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</si>
  <si>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</si>
  <si>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</si>
  <si>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</si>
  <si>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</si>
  <si>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</si>
  <si>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</si>
  <si>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</si>
  <si>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</si>
  <si>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</si>
  <si>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</si>
  <si>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</si>
  <si>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</si>
  <si>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</si>
  <si>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</si>
  <si>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</si>
  <si>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</si>
  <si>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</si>
  <si>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</si>
  <si>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</si>
  <si>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</si>
  <si>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</si>
  <si>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</si>
  <si>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</si>
  <si>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</si>
  <si>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</si>
  <si>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</si>
  <si>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</si>
  <si>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</si>
  <si>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</si>
  <si>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</si>
  <si>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</si>
  <si>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</si>
  <si>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</si>
  <si>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</si>
  <si>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</si>
  <si>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</si>
  <si>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</si>
  <si>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</si>
  <si>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</si>
  <si>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</si>
  <si>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</si>
  <si>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</si>
  <si>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</si>
  <si>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</si>
  <si>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</si>
  <si>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</si>
  <si>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</si>
  <si>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</si>
  <si>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</si>
  <si>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</si>
  <si>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</si>
  <si>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</si>
  <si>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</si>
  <si>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</si>
  <si>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</si>
  <si>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</si>
  <si>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</si>
  <si>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</si>
  <si>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</si>
  <si>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</si>
  <si>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</si>
  <si>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</si>
  <si>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</si>
  <si>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</si>
  <si>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</si>
  <si>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</si>
  <si>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</si>
  <si>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</si>
  <si>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</si>
  <si>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</si>
  <si>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</si>
  <si>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</si>
  <si>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</si>
  <si>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</si>
  <si>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</si>
  <si>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</si>
  <si>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</si>
  <si>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</si>
  <si>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</si>
  <si>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</si>
  <si>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</si>
  <si>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</si>
  <si>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</si>
  <si>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</si>
  <si>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</si>
  <si>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</si>
  <si>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</si>
  <si>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</si>
  <si>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</si>
  <si>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</si>
  <si>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</si>
  <si>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</si>
  <si>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</si>
  <si>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</si>
  <si>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</si>
  <si>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</si>
  <si>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</si>
  <si>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</si>
  <si>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</si>
  <si>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</si>
  <si>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</si>
  <si>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</si>
  <si>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</si>
  <si>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</si>
  <si>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</si>
  <si>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</si>
  <si>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</si>
  <si>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</si>
  <si>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</si>
  <si>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</si>
  <si>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</si>
  <si>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</si>
  <si>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</si>
  <si>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</si>
  <si>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</si>
  <si>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</si>
  <si>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</si>
  <si>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</si>
  <si>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</si>
  <si>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</si>
  <si>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</si>
  <si>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</si>
  <si>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</si>
  <si>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</si>
  <si>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</si>
  <si>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</si>
  <si>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</si>
  <si>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</si>
  <si>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</si>
  <si>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</si>
  <si>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</si>
  <si>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</si>
  <si>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</si>
  <si>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</si>
  <si>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</si>
  <si>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</si>
  <si>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</si>
  <si>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</si>
  <si>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</si>
  <si>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</si>
  <si>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</si>
  <si>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</si>
  <si>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</si>
  <si>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</si>
  <si>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</si>
  <si>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</si>
  <si>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</si>
  <si>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</si>
  <si>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</si>
  <si>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</si>
  <si>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</si>
  <si>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</si>
  <si>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</si>
  <si>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</si>
  <si>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</si>
  <si>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</si>
  <si>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</si>
  <si>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</si>
  <si>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</si>
  <si>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</si>
  <si>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</si>
  <si>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</si>
  <si>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</si>
  <si>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</si>
  <si>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</si>
  <si>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</si>
  <si>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</si>
  <si>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</si>
  <si>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</si>
  <si>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</si>
  <si>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</si>
  <si>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</si>
  <si>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</si>
  <si>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</si>
  <si>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</si>
  <si>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</si>
  <si>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</si>
  <si>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</si>
  <si>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</si>
  <si>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</si>
  <si>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</si>
  <si>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</si>
  <si>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</si>
  <si>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</si>
  <si>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</si>
  <si>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</si>
  <si>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</si>
  <si>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</si>
  <si>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</si>
  <si>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</si>
  <si>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</si>
  <si>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</si>
  <si>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</si>
  <si>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</si>
  <si>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</si>
  <si>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</si>
  <si>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</si>
  <si>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</si>
  <si>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</si>
  <si>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</si>
  <si>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</si>
  <si>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</si>
  <si>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</si>
  <si>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</si>
  <si>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</si>
  <si>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</si>
  <si>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</si>
  <si>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</si>
  <si>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</si>
  <si>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</si>
  <si>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</si>
  <si>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</si>
  <si>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</si>
  <si>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</si>
  <si>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</si>
  <si>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</si>
  <si>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</si>
  <si>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</si>
  <si>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</si>
  <si>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</si>
  <si>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</si>
  <si>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</si>
  <si>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</si>
  <si>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</si>
  <si>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</si>
  <si>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</si>
  <si>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</si>
  <si>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</si>
  <si>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</si>
  <si>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</si>
  <si>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</si>
  <si>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</si>
  <si>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</si>
  <si>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</si>
  <si>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</si>
  <si>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</si>
  <si>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</si>
  <si>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</si>
  <si>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</si>
  <si>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</si>
  <si>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</si>
  <si>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</si>
  <si>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</si>
  <si>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</si>
  <si>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</si>
  <si>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</si>
  <si>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</si>
  <si>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</si>
  <si>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</si>
  <si>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</si>
  <si>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</si>
  <si>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</si>
  <si>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</si>
  <si>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</si>
  <si>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</si>
  <si>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</si>
  <si>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</si>
  <si>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</si>
  <si>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</si>
  <si>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</si>
  <si>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</si>
  <si>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</si>
  <si>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</si>
  <si>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</si>
  <si>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</si>
  <si>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</si>
  <si>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</si>
  <si>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</si>
  <si>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</si>
  <si>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</si>
  <si>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</si>
  <si>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</si>
  <si>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</si>
  <si>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</si>
  <si>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</si>
  <si>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</si>
  <si>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</si>
  <si>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</si>
  <si>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</si>
  <si>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</si>
  <si>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</si>
  <si>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</si>
  <si>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</si>
  <si>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</si>
  <si>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</si>
  <si>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</si>
  <si>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</si>
  <si>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</si>
  <si>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</si>
  <si>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</si>
  <si>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</si>
  <si>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</si>
  <si>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</si>
  <si>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</si>
  <si>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</si>
  <si>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</si>
  <si>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</si>
  <si>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</si>
  <si>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</si>
  <si>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</si>
  <si>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</si>
  <si>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</si>
  <si>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</si>
  <si>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</si>
  <si>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</si>
  <si>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</si>
  <si>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</si>
  <si>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</si>
  <si>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</si>
  <si>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</si>
  <si>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</si>
  <si>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</si>
  <si>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</si>
  <si>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</si>
  <si>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</si>
  <si>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</si>
  <si>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</si>
  <si>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</si>
  <si>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</si>
  <si>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</si>
  <si>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</si>
  <si>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</si>
  <si>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</si>
  <si>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</si>
  <si>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</si>
  <si>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</si>
  <si>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</si>
  <si>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</si>
  <si>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</si>
  <si>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</si>
  <si>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</si>
  <si>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</si>
  <si>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</si>
  <si>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</si>
  <si>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</si>
  <si>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</si>
  <si>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</si>
  <si>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</si>
  <si>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</si>
  <si>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</si>
  <si>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</si>
  <si>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</si>
  <si>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</si>
  <si>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</si>
  <si>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</si>
  <si>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</si>
  <si>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</si>
  <si>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</si>
  <si>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</si>
  <si>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</si>
  <si>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</si>
  <si>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</si>
  <si>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</si>
  <si>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</si>
  <si>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</si>
  <si>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</si>
  <si>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</si>
  <si>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</si>
  <si>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</si>
  <si>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</si>
  <si>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</si>
  <si>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</si>
  <si>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</si>
  <si>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</si>
  <si>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</si>
  <si>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</si>
  <si>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</si>
  <si>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</si>
  <si>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</si>
  <si>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</si>
  <si>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</si>
  <si>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</si>
  <si>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</si>
  <si>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</si>
  <si>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</si>
  <si>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</si>
  <si>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</si>
  <si>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</si>
  <si>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</si>
  <si>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</si>
  <si>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</si>
  <si>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</si>
  <si>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</si>
  <si>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</si>
  <si>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</si>
  <si>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</si>
  <si>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</si>
  <si>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</si>
  <si>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</si>
  <si>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</si>
  <si>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</si>
  <si>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</si>
  <si>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</si>
  <si>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</si>
  <si>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</si>
  <si>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</si>
  <si>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</si>
  <si>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</si>
  <si>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</si>
  <si>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</si>
  <si>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</si>
  <si>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</si>
  <si>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</si>
  <si>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</si>
  <si>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</si>
  <si>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</si>
  <si>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</si>
  <si>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</si>
  <si>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</si>
  <si>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</si>
  <si>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</si>
  <si>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</si>
  <si>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</si>
  <si>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</si>
  <si>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</si>
  <si>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</si>
  <si>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</si>
  <si>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</si>
  <si>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</si>
  <si>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</si>
  <si>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</si>
  <si>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</si>
  <si>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</si>
  <si>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</si>
  <si>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</si>
  <si>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</si>
  <si>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</si>
  <si>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</si>
  <si>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</si>
  <si>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</si>
  <si>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</si>
  <si>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</si>
  <si>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</si>
  <si>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</si>
  <si>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</si>
  <si>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</si>
  <si>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</si>
  <si>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</si>
  <si>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</si>
  <si>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</si>
  <si>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</si>
  <si>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</si>
  <si>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</si>
  <si>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</si>
  <si>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</si>
  <si>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</si>
  <si>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</si>
  <si>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</si>
  <si>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</si>
  <si>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</si>
  <si>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</si>
  <si>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</si>
  <si>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</si>
  <si>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</si>
  <si>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</si>
  <si>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</si>
  <si>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</si>
  <si>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</si>
  <si>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</si>
  <si>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</si>
  <si>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</si>
  <si>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</si>
  <si>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</si>
  <si>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</si>
  <si>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</si>
  <si>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</si>
  <si>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</si>
  <si>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</si>
  <si>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</si>
  <si>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</si>
  <si>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</si>
  <si>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</si>
  <si>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</si>
  <si>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</si>
  <si>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</si>
  <si>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</si>
  <si>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</si>
  <si>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</si>
  <si>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</si>
  <si>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</si>
  <si>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</si>
  <si>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</si>
  <si>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</si>
  <si>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</si>
  <si>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</si>
  <si>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</si>
  <si>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</si>
  <si>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</si>
  <si>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</si>
  <si>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</si>
  <si>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</si>
  <si>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</si>
  <si>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</si>
  <si>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</si>
  <si>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</si>
  <si>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</si>
  <si>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</si>
  <si>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</si>
  <si>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</si>
  <si>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</si>
  <si>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</si>
  <si>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</si>
  <si>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</si>
  <si>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</si>
  <si>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</si>
  <si>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</si>
  <si>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</si>
  <si>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</si>
  <si>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</si>
  <si>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</si>
  <si>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</si>
  <si>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</si>
  <si>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</si>
  <si>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</si>
  <si>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</si>
  <si>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</si>
  <si>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</si>
  <si>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</si>
  <si>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</si>
  <si>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</si>
  <si>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</si>
  <si>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</si>
  <si>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</si>
  <si>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</si>
  <si>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</si>
  <si>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</si>
  <si>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</si>
  <si>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</si>
  <si>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</si>
  <si>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</si>
  <si>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</si>
  <si>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</si>
  <si>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</si>
  <si>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</si>
  <si>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</si>
  <si>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</si>
  <si>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</si>
  <si>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</si>
  <si>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</si>
  <si>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</si>
  <si>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</si>
  <si>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</si>
  <si>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</si>
  <si>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</si>
  <si>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</si>
  <si>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</si>
  <si>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</si>
  <si>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</si>
  <si>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</si>
  <si>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</si>
  <si>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</si>
  <si>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</si>
  <si>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</si>
  <si>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</si>
  <si>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</si>
  <si>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</si>
  <si>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</si>
  <si>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</si>
  <si>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</si>
  <si>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</si>
  <si>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</si>
  <si>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</si>
  <si>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</si>
  <si>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</si>
  <si>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</si>
  <si>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</si>
  <si>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</si>
  <si>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</si>
  <si>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</si>
  <si>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</si>
  <si>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</si>
  <si>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</si>
  <si>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</si>
  <si>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</si>
  <si>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</si>
  <si>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</si>
  <si>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</si>
  <si>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</si>
  <si>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</si>
  <si>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</si>
  <si>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</si>
  <si>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</si>
  <si>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</si>
  <si>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</si>
  <si>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</si>
  <si>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</si>
  <si>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</si>
  <si>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</si>
  <si>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</si>
  <si>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</si>
  <si>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</si>
  <si>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</si>
  <si>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</si>
  <si>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</si>
  <si>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</si>
  <si>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</si>
  <si>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</si>
  <si>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</si>
  <si>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</si>
  <si>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</si>
  <si>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</si>
  <si>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</si>
  <si>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</si>
  <si>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</si>
  <si>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</si>
  <si>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</si>
  <si>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</si>
  <si>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</si>
  <si>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</si>
  <si>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</si>
  <si>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</si>
  <si>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</si>
  <si>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</si>
  <si>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</si>
  <si>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</si>
  <si>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</si>
  <si>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</si>
  <si>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</si>
  <si>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</si>
  <si>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</si>
  <si>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</si>
  <si>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</si>
  <si>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</si>
  <si>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</si>
  <si>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</si>
  <si>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</si>
  <si>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</si>
  <si>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</si>
  <si>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</si>
  <si>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</si>
  <si>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</si>
  <si>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</si>
  <si>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</si>
  <si>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</si>
  <si>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</si>
  <si>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</si>
  <si>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</si>
  <si>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</si>
  <si>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</si>
  <si>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</si>
  <si>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</si>
  <si>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</si>
  <si>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</si>
  <si>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</si>
  <si>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</si>
  <si>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</si>
  <si>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</si>
  <si>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</si>
  <si>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</si>
  <si>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</si>
  <si>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</si>
  <si>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</si>
  <si>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</si>
  <si>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</si>
  <si>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</si>
  <si>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</si>
  <si>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</si>
  <si>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</si>
  <si>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</si>
  <si>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</si>
  <si>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</si>
  <si>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</si>
  <si>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</si>
  <si>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</si>
  <si>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</si>
  <si>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</si>
  <si>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</si>
  <si>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</si>
  <si>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</si>
  <si>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</si>
  <si>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</si>
  <si>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</si>
  <si>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</si>
  <si>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</si>
  <si>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</si>
  <si>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</si>
  <si>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</si>
  <si>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</si>
  <si>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</si>
  <si>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</si>
  <si>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</si>
  <si>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</si>
  <si>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</si>
  <si>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</si>
  <si>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</si>
  <si>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</si>
  <si>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</si>
  <si>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</si>
  <si>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</si>
  <si>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</si>
  <si>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</si>
  <si>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</si>
  <si>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</si>
  <si>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</si>
  <si>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</si>
  <si>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</si>
  <si>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</si>
  <si>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</si>
  <si>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</si>
  <si>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</si>
  <si>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</si>
  <si>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</si>
  <si>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</si>
  <si>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</si>
  <si>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</si>
  <si>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</si>
  <si>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</si>
  <si>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</si>
  <si>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</si>
  <si>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</si>
  <si>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</si>
  <si>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</si>
  <si>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</si>
  <si>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</si>
  <si>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</si>
  <si>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</si>
  <si>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</si>
  <si>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</si>
  <si>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</si>
  <si>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</si>
  <si>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</si>
  <si>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</si>
  <si>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</si>
  <si>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</si>
  <si>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</si>
  <si>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</si>
  <si>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</si>
  <si>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</si>
  <si>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</si>
  <si>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</si>
  <si>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</si>
  <si>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</si>
  <si>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</si>
  <si>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</si>
  <si>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</si>
  <si>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</si>
  <si>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</si>
  <si>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</si>
  <si>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</si>
  <si>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</si>
  <si>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</si>
  <si>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</si>
  <si>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</si>
  <si>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</si>
  <si>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</si>
  <si>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</si>
  <si>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</si>
  <si>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</si>
  <si>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</si>
  <si>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</si>
  <si>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</si>
  <si>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</si>
  <si>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</si>
  <si>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</si>
  <si>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</si>
  <si>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</si>
  <si>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</si>
  <si>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</si>
  <si>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</si>
  <si>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</si>
  <si>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</si>
  <si>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</si>
  <si>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</si>
  <si>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</si>
  <si>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</si>
  <si>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</si>
  <si>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</si>
  <si>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</si>
  <si>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</si>
  <si>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</si>
  <si>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</si>
  <si>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</si>
  <si>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</si>
  <si>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</si>
  <si>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</si>
  <si>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</si>
  <si>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</si>
  <si>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</si>
  <si>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</si>
  <si>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</si>
  <si>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</si>
  <si>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</si>
  <si>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</si>
  <si>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</si>
  <si>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</si>
  <si>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</si>
  <si>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</si>
  <si>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</si>
  <si>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</si>
  <si>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</si>
  <si>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</si>
  <si>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</si>
  <si>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</si>
  <si>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</si>
  <si>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</si>
  <si>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</si>
  <si>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</si>
  <si>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</si>
  <si>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</si>
  <si>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</si>
  <si>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</si>
  <si>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</si>
  <si>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</si>
  <si>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</si>
  <si>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</si>
  <si>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</si>
  <si>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</si>
  <si>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</si>
  <si>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</si>
  <si>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</si>
  <si>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</si>
  <si>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</si>
  <si>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</si>
  <si>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</si>
  <si>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</si>
  <si>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</si>
  <si>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</si>
  <si>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</si>
  <si>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</si>
  <si>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</si>
  <si>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</si>
  <si>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</si>
  <si>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</si>
  <si>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</si>
  <si>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</si>
  <si>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</si>
  <si>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</si>
  <si>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</si>
  <si>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</si>
  <si>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</si>
  <si>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</si>
  <si>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</si>
  <si>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</si>
  <si>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</si>
  <si>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</si>
  <si>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</si>
  <si>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</si>
  <si>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</si>
  <si>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</si>
  <si>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</si>
  <si>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</si>
  <si>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</si>
  <si>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</si>
  <si>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</si>
  <si>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</si>
  <si>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</si>
  <si>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</si>
  <si>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</si>
  <si>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</si>
  <si>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</si>
  <si>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</si>
  <si>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</si>
  <si>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</si>
  <si>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</si>
  <si>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</si>
  <si>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</si>
  <si>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</si>
  <si>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</si>
  <si>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</si>
  <si>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</si>
  <si>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</si>
  <si>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</si>
  <si>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</si>
  <si>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</si>
  <si>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</si>
  <si>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</si>
  <si>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</si>
  <si>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</si>
  <si>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</si>
  <si>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</si>
  <si>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</si>
  <si>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</si>
  <si>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</si>
  <si>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</si>
  <si>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</si>
  <si>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</si>
  <si>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</si>
  <si>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</si>
  <si>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</si>
  <si>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</si>
  <si>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</si>
  <si>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</si>
  <si>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</si>
  <si>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</si>
  <si>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</si>
  <si>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</si>
  <si>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</si>
  <si>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</si>
  <si>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</si>
  <si>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</si>
  <si>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</si>
  <si>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</si>
  <si>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</si>
  <si>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</si>
  <si>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</si>
  <si>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</si>
  <si>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</si>
  <si>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</si>
  <si>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</si>
  <si>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</si>
  <si>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</si>
  <si>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</si>
  <si>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</si>
  <si>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</si>
  <si>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</si>
  <si>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</si>
  <si>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</si>
  <si>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</si>
  <si>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</si>
  <si>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</si>
  <si>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</si>
  <si>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</si>
  <si>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</si>
  <si>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</si>
  <si>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</si>
  <si>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</si>
  <si>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</si>
  <si>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</si>
  <si>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</si>
  <si>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</si>
  <si>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</si>
  <si>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</si>
  <si>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</si>
  <si>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</si>
  <si>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</si>
  <si>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</si>
  <si>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</si>
  <si>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</si>
  <si>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</si>
  <si>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</si>
  <si>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</si>
  <si>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</si>
  <si>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</si>
  <si>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</si>
  <si>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</si>
  <si>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</si>
  <si>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</si>
  <si>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</si>
  <si>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</si>
  <si>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</si>
  <si>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</si>
  <si>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</si>
  <si>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</si>
  <si>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</si>
  <si>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</si>
  <si>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</si>
  <si>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</si>
  <si>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</si>
  <si>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</si>
  <si>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</si>
  <si>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</si>
  <si>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</si>
  <si>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</si>
  <si>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</si>
  <si>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</si>
  <si>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</si>
  <si>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</si>
  <si>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</si>
  <si>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</si>
  <si>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</si>
  <si>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</si>
  <si>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</si>
  <si>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</si>
  <si>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</si>
  <si>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</si>
  <si>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</si>
  <si>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</si>
  <si>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</si>
  <si>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</si>
  <si>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</si>
  <si>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</si>
  <si>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</si>
  <si>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</si>
  <si>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</si>
  <si>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</si>
  <si>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</si>
  <si>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</si>
  <si>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</si>
  <si>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</si>
  <si>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</si>
  <si>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</si>
  <si>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</si>
  <si>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</si>
  <si>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</si>
  <si>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</si>
  <si>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</si>
  <si>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</si>
  <si>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</si>
  <si>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</si>
  <si>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</si>
  <si>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</si>
  <si>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</si>
  <si>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</si>
  <si>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</si>
  <si>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</si>
  <si>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</si>
  <si>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</si>
  <si>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</si>
  <si>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</si>
  <si>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</si>
  <si>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</si>
  <si>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</si>
  <si>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</si>
  <si>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</si>
  <si>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</si>
  <si>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</si>
  <si>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</si>
  <si>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</si>
  <si>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</si>
  <si>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</si>
  <si>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</si>
  <si>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</si>
  <si>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</si>
  <si>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</si>
  <si>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</si>
  <si>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</si>
  <si>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</si>
  <si>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</si>
  <si>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</si>
  <si>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</si>
  <si>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</si>
  <si>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</si>
  <si>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</si>
  <si>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</si>
  <si>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</si>
  <si>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</si>
  <si>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</si>
  <si>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</si>
  <si>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</si>
  <si>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</si>
  <si>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</si>
  <si>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</si>
  <si>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</si>
  <si>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</si>
  <si>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</si>
  <si>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</si>
  <si>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</si>
  <si>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</si>
  <si>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</si>
  <si>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</si>
  <si>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</si>
  <si>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</si>
  <si>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</si>
  <si>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</si>
  <si>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</si>
  <si>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</si>
  <si>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</si>
  <si>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</si>
  <si>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</si>
  <si>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</si>
  <si>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</si>
  <si>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</si>
  <si>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</si>
  <si>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</si>
  <si>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</si>
  <si>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</si>
  <si>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</si>
  <si>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</si>
  <si>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</si>
  <si>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</si>
  <si>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</si>
  <si>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</si>
  <si>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</si>
  <si>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</si>
  <si>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</si>
  <si>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</si>
  <si>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</si>
  <si>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</si>
  <si>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</si>
  <si>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</si>
  <si>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</si>
  <si>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</si>
  <si>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</si>
  <si>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</si>
  <si>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</si>
  <si>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</si>
  <si>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</si>
  <si>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</si>
  <si>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</si>
  <si>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</si>
  <si>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</si>
  <si>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</si>
  <si>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</si>
  <si>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</si>
  <si>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</si>
  <si>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</si>
  <si>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</si>
  <si>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</si>
  <si>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</si>
  <si>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</si>
  <si>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</si>
  <si>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</si>
  <si>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</si>
  <si>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</si>
  <si>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</si>
  <si>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</si>
  <si>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</si>
  <si>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</si>
  <si>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</si>
  <si>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</si>
  <si>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</si>
  <si>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</si>
  <si>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</si>
  <si>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</si>
  <si>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</si>
  <si>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</si>
  <si>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</si>
  <si>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</si>
  <si>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</si>
  <si>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</si>
  <si>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</si>
  <si>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</si>
  <si>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</si>
  <si>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</si>
  <si>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</si>
  <si>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</si>
  <si>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</si>
  <si>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</si>
  <si>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</si>
  <si>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</si>
  <si>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</si>
  <si>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</si>
  <si>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</si>
  <si>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</si>
  <si>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</si>
  <si>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</si>
  <si>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</si>
  <si>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</si>
  <si>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</si>
  <si>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</si>
  <si>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</si>
  <si>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</si>
  <si>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</si>
  <si>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</si>
  <si>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</si>
  <si>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</si>
  <si>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</si>
  <si>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</si>
  <si>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</si>
  <si>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</si>
  <si>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</si>
  <si>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</si>
  <si>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</si>
  <si>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</si>
  <si>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</si>
  <si>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</si>
  <si>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</si>
  <si>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</si>
  <si>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</si>
  <si>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</si>
  <si>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</si>
  <si>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</si>
  <si>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</si>
  <si>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</si>
  <si>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</si>
  <si>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</si>
  <si>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</si>
  <si>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</si>
  <si>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</si>
  <si>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</si>
  <si>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</si>
  <si>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</si>
  <si>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</si>
  <si>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</si>
  <si>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</si>
  <si>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</si>
  <si>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</si>
  <si>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</si>
  <si>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</si>
  <si>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</si>
  <si>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</si>
  <si>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</si>
  <si>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</si>
  <si>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</si>
  <si>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</si>
  <si>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</si>
  <si>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</si>
  <si>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</si>
  <si>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</si>
  <si>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</si>
  <si>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</si>
  <si>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</si>
  <si>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</si>
  <si>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</si>
  <si>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</si>
  <si>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</si>
  <si>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</si>
  <si>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</si>
  <si>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</si>
  <si>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</si>
  <si>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</si>
  <si>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</si>
  <si>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</si>
  <si>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</si>
  <si>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</si>
  <si>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</si>
  <si>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</si>
  <si>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</si>
  <si>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</si>
  <si>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</si>
  <si>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</si>
  <si>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</si>
  <si>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</si>
  <si>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</si>
  <si>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</si>
  <si>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</si>
  <si>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</si>
  <si>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</si>
  <si>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</si>
  <si>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</si>
  <si>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</si>
  <si>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</si>
  <si>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</si>
  <si>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</si>
  <si>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</si>
  <si>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</si>
  <si>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</si>
  <si>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</si>
  <si>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</si>
  <si>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</si>
  <si>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</si>
  <si>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</si>
  <si>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</si>
  <si>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</si>
  <si>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</si>
  <si>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</si>
  <si>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</si>
  <si>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</si>
  <si>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</si>
  <si>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</si>
  <si>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</si>
  <si>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</si>
  <si>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</si>
  <si>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</si>
  <si>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</si>
  <si>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</si>
  <si>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</si>
  <si>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</si>
  <si>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</si>
  <si>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</si>
  <si>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</si>
  <si>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</si>
  <si>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</si>
  <si>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</si>
  <si>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</si>
  <si>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</si>
  <si>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</si>
  <si>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</si>
  <si>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</si>
  <si>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</si>
  <si>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</si>
  <si>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</si>
  <si>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</si>
  <si>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</si>
  <si>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</si>
  <si>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</si>
  <si>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</si>
  <si>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</si>
  <si>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</si>
  <si>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</si>
  <si>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</si>
  <si>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</si>
  <si>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</si>
  <si>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</si>
  <si>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</si>
  <si>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</si>
  <si>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</si>
  <si>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</si>
  <si>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</si>
  <si>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</si>
  <si>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</si>
  <si>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</si>
  <si>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</si>
  <si>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</si>
  <si>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</si>
  <si>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</si>
  <si>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</si>
  <si>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</si>
  <si>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</si>
  <si>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</si>
  <si>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</si>
  <si>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</si>
  <si>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</si>
  <si>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</si>
  <si>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</si>
  <si>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</si>
  <si>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</si>
  <si>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</si>
  <si>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</si>
  <si>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</si>
  <si>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</si>
  <si>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</si>
  <si>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</si>
  <si>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</si>
  <si>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</si>
  <si>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</si>
  <si>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</si>
  <si>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</si>
  <si>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</si>
  <si>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</si>
  <si>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</si>
  <si>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</si>
  <si>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</si>
  <si>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</si>
  <si>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</si>
  <si>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</si>
  <si>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</si>
  <si>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</si>
  <si>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</si>
  <si>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</si>
  <si>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</si>
  <si>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</si>
  <si>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</si>
  <si>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</si>
  <si>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</si>
  <si>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</si>
  <si>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</si>
  <si>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</si>
  <si>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</si>
  <si>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</si>
  <si>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</si>
  <si>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</si>
  <si>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</si>
  <si>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</si>
  <si>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</si>
  <si>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</si>
  <si>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</si>
  <si>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</si>
  <si>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</si>
  <si>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</si>
  <si>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</si>
  <si>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</si>
  <si>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</si>
  <si>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</si>
  <si>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</si>
  <si>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</si>
  <si>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</si>
  <si>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</si>
  <si>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</si>
  <si>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</si>
  <si>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</si>
  <si>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</si>
  <si>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</si>
  <si>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</si>
  <si>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</si>
  <si>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</si>
  <si>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</si>
  <si>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</si>
  <si>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</si>
  <si>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</si>
  <si>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</si>
  <si>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</si>
  <si>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</si>
  <si>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</si>
  <si>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</si>
  <si>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</si>
  <si>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</si>
  <si>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</si>
  <si>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</si>
  <si>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</si>
  <si>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</si>
  <si>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</si>
  <si>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</si>
  <si>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</si>
  <si>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</si>
  <si>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</si>
  <si>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</si>
  <si>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</si>
  <si>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</si>
  <si>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</si>
  <si>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</si>
  <si>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</si>
  <si>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</si>
  <si>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</si>
  <si>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</si>
  <si>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</si>
  <si>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</si>
  <si>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</si>
  <si>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</si>
  <si>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</si>
  <si>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</si>
  <si>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</si>
  <si>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</si>
  <si>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</si>
  <si>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</si>
  <si>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</si>
  <si>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</si>
  <si>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</si>
  <si>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</si>
  <si>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</si>
  <si>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</si>
  <si>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</si>
  <si>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</si>
  <si>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</si>
  <si>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</si>
  <si>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</si>
  <si>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</si>
  <si>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</si>
  <si>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</si>
  <si>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</si>
  <si>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</si>
  <si>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</si>
  <si>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</si>
  <si>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</si>
  <si>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</si>
  <si>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</si>
  <si>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</si>
  <si>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</si>
  <si>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</si>
  <si>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</si>
  <si>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</si>
  <si>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</si>
  <si>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</si>
  <si>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</si>
  <si>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</si>
  <si>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</si>
  <si>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</si>
  <si>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</si>
  <si>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</si>
  <si>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</si>
  <si>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</si>
  <si>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</si>
  <si>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</si>
  <si>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</si>
  <si>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</si>
  <si>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</si>
  <si>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</si>
  <si>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</si>
  <si>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</si>
  <si>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</si>
  <si>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</si>
  <si>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</si>
  <si>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</si>
  <si>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</si>
  <si>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</si>
  <si>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</si>
  <si>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</si>
  <si>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</si>
  <si>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</si>
  <si>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</si>
  <si>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</si>
  <si>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</si>
  <si>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</si>
  <si>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</si>
  <si>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</si>
  <si>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</si>
  <si>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</si>
  <si>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</si>
  <si>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</si>
  <si>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</si>
  <si>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</si>
  <si>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</si>
  <si>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</si>
  <si>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</si>
  <si>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</si>
  <si>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</si>
  <si>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</si>
  <si>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</si>
  <si>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</si>
  <si>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</si>
  <si>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</si>
  <si>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</si>
  <si>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</si>
  <si>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</si>
  <si>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</si>
  <si>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</si>
  <si>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</si>
  <si>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</si>
  <si>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</si>
  <si>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</si>
  <si>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</si>
  <si>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</si>
  <si>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</si>
  <si>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</si>
  <si>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</si>
  <si>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</si>
  <si>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</si>
  <si>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</si>
  <si>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</si>
  <si>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</si>
  <si>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</si>
  <si>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</si>
  <si>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</si>
  <si>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</si>
  <si>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</si>
  <si>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</si>
  <si>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</si>
  <si>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</si>
  <si>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</si>
  <si>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</si>
  <si>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</si>
  <si>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</si>
  <si>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</si>
  <si>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</si>
  <si>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</si>
  <si>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</si>
  <si>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</si>
  <si>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</si>
  <si>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</si>
  <si>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</si>
  <si>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</si>
  <si>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</si>
  <si>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</si>
  <si>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</si>
  <si>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</si>
  <si>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</si>
  <si>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</si>
  <si>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</si>
  <si>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</si>
  <si>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</si>
  <si>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</si>
  <si>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</si>
  <si>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</si>
  <si>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</si>
  <si>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</si>
  <si>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</si>
  <si>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</si>
  <si>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</si>
  <si>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</si>
  <si>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</si>
  <si>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</si>
  <si>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</si>
  <si>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</si>
  <si>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</si>
  <si>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</si>
  <si>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</si>
  <si>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</si>
  <si>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</si>
  <si>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</si>
  <si>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</si>
  <si>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</si>
  <si>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</si>
  <si>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</si>
  <si>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</si>
  <si>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</si>
  <si>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</si>
  <si>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</si>
  <si>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</si>
  <si>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</si>
  <si>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</si>
  <si>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</si>
  <si>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</si>
  <si>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</si>
  <si>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</si>
  <si>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</si>
  <si>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</si>
  <si>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</si>
  <si>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</si>
  <si>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</si>
  <si>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</si>
  <si>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</si>
  <si>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</si>
  <si>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</si>
  <si>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</si>
  <si>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</si>
  <si>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</si>
  <si>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</si>
  <si>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</si>
  <si>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</si>
  <si>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</si>
  <si>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</si>
  <si>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</si>
  <si>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</si>
  <si>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</si>
  <si>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</si>
  <si>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</si>
  <si>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</si>
  <si>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</si>
  <si>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</si>
  <si>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</si>
  <si>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</si>
  <si>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</si>
  <si>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</si>
  <si>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</si>
  <si>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</si>
  <si>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</si>
  <si>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</si>
  <si>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</si>
  <si>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</si>
  <si>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</si>
  <si>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</si>
  <si>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</si>
  <si>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</si>
  <si>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</si>
  <si>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</si>
  <si>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</si>
  <si>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</si>
  <si>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</si>
  <si>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</si>
  <si>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</si>
  <si>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</si>
  <si>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</si>
  <si>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</si>
  <si>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</si>
  <si>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</si>
  <si>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</si>
  <si>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</si>
  <si>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</si>
  <si>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</si>
  <si>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</si>
  <si>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</si>
  <si>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</si>
  <si>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</si>
  <si>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</si>
  <si>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</si>
  <si>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</si>
  <si>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</si>
  <si>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</si>
  <si>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</si>
  <si>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</si>
  <si>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</si>
  <si>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</si>
  <si>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</si>
  <si>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</si>
  <si>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</si>
  <si>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</si>
  <si>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</si>
  <si>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</si>
  <si>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</si>
  <si>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</si>
  <si>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</si>
  <si>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</si>
  <si>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</si>
  <si>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</si>
  <si>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</si>
  <si>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</si>
  <si>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</si>
  <si>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</si>
  <si>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</si>
  <si>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</si>
  <si>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</si>
  <si>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</si>
  <si>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</si>
  <si>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</si>
  <si>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</si>
  <si>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</si>
  <si>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</si>
  <si>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</si>
  <si>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</si>
  <si>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</si>
  <si>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</si>
  <si>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</si>
  <si>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</si>
  <si>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</si>
  <si>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</si>
  <si>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</si>
  <si>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</si>
  <si>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</si>
  <si>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</si>
  <si>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</si>
  <si>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</si>
  <si>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</si>
  <si>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</si>
  <si>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</si>
  <si>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</si>
  <si>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</si>
  <si>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</si>
  <si>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</si>
  <si>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</si>
  <si>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</si>
  <si>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</si>
  <si>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</si>
  <si>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</si>
  <si>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</si>
  <si>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</si>
  <si>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</si>
  <si>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</si>
  <si>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</si>
  <si>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</si>
  <si>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</si>
  <si>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</si>
  <si>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</si>
  <si>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</si>
  <si>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</si>
  <si>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</si>
  <si>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</si>
  <si>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</si>
  <si>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</si>
  <si>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</si>
  <si>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</si>
  <si>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</si>
  <si>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</si>
  <si>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</si>
  <si>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</si>
  <si>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</si>
  <si>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</si>
  <si>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</si>
  <si>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</si>
  <si>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</si>
  <si>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</si>
  <si>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</si>
  <si>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</si>
  <si>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</si>
  <si>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</si>
  <si>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</si>
  <si>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</si>
  <si>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</si>
  <si>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</si>
  <si>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</si>
  <si>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</si>
  <si>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</si>
  <si>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</si>
  <si>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</si>
  <si>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</si>
  <si>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</si>
  <si>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</si>
  <si>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</si>
  <si>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</si>
  <si>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</si>
  <si>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</si>
  <si>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</si>
  <si>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</si>
  <si>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</si>
  <si>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</si>
  <si>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</si>
  <si>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</si>
  <si>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</si>
  <si>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</si>
  <si>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</si>
  <si>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</si>
  <si>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</si>
  <si>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</si>
  <si>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</si>
  <si>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</si>
  <si>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</si>
  <si>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</si>
  <si>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</si>
  <si>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</si>
  <si>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</si>
  <si>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</si>
  <si>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</si>
  <si>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</si>
  <si>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</si>
  <si>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</si>
  <si>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</si>
  <si>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</si>
  <si>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</si>
  <si>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</si>
  <si>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</si>
  <si>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</si>
  <si>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</si>
  <si>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</si>
  <si>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</si>
  <si>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</si>
  <si>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</si>
  <si>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</si>
  <si>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</si>
  <si>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</si>
  <si>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</si>
  <si>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</si>
  <si>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</si>
  <si>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</si>
  <si>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</si>
  <si>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</si>
  <si>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</si>
  <si>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</si>
  <si>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</si>
  <si>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</si>
  <si>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</si>
  <si>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</si>
  <si>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</si>
  <si>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</si>
  <si>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</si>
  <si>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</si>
  <si>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</si>
  <si>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</si>
  <si>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</si>
  <si>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</si>
  <si>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</si>
  <si>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</si>
  <si>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</si>
  <si>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</si>
  <si>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</si>
  <si>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</si>
  <si>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</si>
  <si>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</si>
  <si>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</si>
  <si>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</si>
  <si>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</si>
  <si>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</si>
  <si>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</si>
  <si>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</si>
  <si>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</si>
  <si>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</si>
  <si>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</si>
  <si>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</si>
  <si>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</si>
  <si>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</si>
  <si>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</si>
  <si>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</si>
  <si>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</si>
  <si>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</si>
  <si>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</si>
  <si>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</si>
  <si>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</si>
  <si>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</si>
  <si>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</si>
  <si>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</si>
  <si>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</si>
  <si>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</si>
  <si>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</si>
  <si>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</si>
  <si>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</si>
  <si>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</si>
  <si>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</si>
  <si>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</si>
  <si>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</si>
  <si>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</si>
  <si>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</si>
  <si>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</si>
  <si>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</si>
  <si>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</si>
  <si>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</si>
  <si>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</si>
  <si>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</si>
  <si>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</si>
  <si>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</si>
  <si>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</si>
  <si>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</si>
  <si>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</si>
  <si>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</si>
  <si>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</si>
  <si>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</si>
  <si>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</si>
  <si>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</si>
  <si>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</si>
  <si>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</si>
  <si>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</si>
  <si>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</si>
  <si>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</si>
  <si>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</si>
  <si>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</si>
  <si>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</si>
  <si>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</si>
  <si>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</si>
  <si>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</si>
  <si>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</si>
  <si>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</si>
  <si>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</si>
  <si>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</si>
  <si>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</si>
  <si>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</si>
  <si>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</si>
  <si>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</si>
  <si>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</si>
  <si>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</si>
  <si>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</si>
  <si>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</si>
  <si>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</si>
  <si>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</si>
  <si>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</si>
  <si>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</si>
  <si>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</si>
  <si>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</si>
  <si>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</si>
  <si>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</si>
  <si>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</si>
  <si>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</si>
  <si>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</si>
  <si>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</si>
  <si>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</si>
  <si>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</si>
  <si>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</si>
  <si>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</si>
  <si>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</si>
  <si>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</si>
  <si>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</si>
  <si>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</si>
  <si>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</si>
  <si>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</si>
  <si>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</si>
  <si>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</si>
  <si>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</si>
  <si>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</si>
  <si>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</si>
  <si>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</si>
  <si>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</si>
  <si>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</si>
  <si>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</si>
  <si>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</si>
  <si>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</si>
  <si>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</si>
  <si>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</si>
  <si>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</si>
  <si>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</si>
  <si>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</si>
  <si>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</si>
  <si>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</si>
  <si>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</si>
  <si>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</si>
  <si>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</si>
  <si>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</si>
  <si>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</si>
  <si>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</si>
  <si>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</si>
  <si>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</si>
  <si>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</si>
  <si>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</si>
  <si>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</si>
  <si>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</si>
  <si>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</si>
  <si>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</si>
  <si>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</si>
  <si>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</si>
  <si>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</si>
  <si>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</si>
  <si>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</si>
  <si>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</si>
  <si>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</si>
  <si>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</si>
  <si>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</si>
  <si>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</si>
  <si>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</si>
  <si>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</si>
  <si>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</si>
  <si>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</si>
  <si>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</si>
  <si>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</si>
  <si>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</si>
  <si>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</si>
  <si>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</si>
  <si>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</si>
  <si>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</si>
  <si>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</si>
  <si>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</si>
  <si>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</si>
  <si>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</si>
  <si>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</si>
  <si>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</si>
  <si>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</si>
  <si>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</si>
  <si>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</si>
  <si>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</si>
  <si>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</si>
  <si>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</si>
  <si>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</si>
  <si>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</si>
  <si>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</si>
  <si>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</si>
  <si>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</si>
  <si>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</si>
  <si>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</si>
  <si>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</si>
  <si>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</si>
  <si>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</si>
  <si>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</si>
  <si>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</si>
  <si>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</si>
  <si>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</si>
  <si>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</si>
  <si>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</si>
  <si>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</si>
  <si>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</si>
  <si>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</si>
  <si>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</si>
  <si>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</si>
  <si>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</si>
  <si>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</si>
  <si>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</si>
  <si>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</si>
  <si>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</si>
  <si>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</si>
  <si>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</si>
  <si>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</si>
  <si>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</si>
  <si>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</si>
  <si>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</si>
  <si>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</si>
  <si>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</si>
  <si>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</si>
  <si>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</si>
  <si>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</si>
  <si>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</si>
  <si>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</si>
  <si>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</si>
  <si>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</si>
  <si>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</si>
  <si>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</si>
  <si>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</si>
  <si>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</si>
  <si>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</si>
  <si>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</si>
  <si>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</si>
  <si>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</si>
  <si>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</si>
  <si>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</si>
  <si>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</si>
  <si>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</si>
  <si>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</si>
  <si>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</si>
  <si>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</si>
  <si>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</si>
  <si>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</si>
  <si>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</si>
  <si>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</si>
  <si>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</si>
  <si>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</si>
  <si>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</si>
  <si>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</si>
  <si>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</si>
  <si>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</si>
  <si>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</si>
  <si>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</si>
  <si>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</si>
  <si>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</si>
  <si>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</si>
  <si>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</si>
  <si>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</si>
  <si>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</si>
  <si>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</si>
  <si>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</si>
  <si>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</si>
  <si>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</si>
  <si>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</si>
  <si>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</si>
  <si>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</si>
  <si>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</si>
  <si>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</si>
  <si>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</si>
  <si>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</si>
  <si>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</si>
  <si>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</si>
  <si>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</si>
  <si>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</si>
  <si>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</si>
  <si>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</si>
  <si>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</si>
  <si>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</si>
  <si>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</si>
  <si>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</si>
  <si>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</si>
  <si>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</si>
  <si>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</si>
  <si>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</si>
  <si>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</si>
  <si>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</si>
  <si>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</si>
  <si>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</si>
  <si>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</si>
  <si>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</si>
  <si>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</si>
  <si>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</si>
  <si>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</si>
  <si>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</si>
  <si>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</si>
  <si>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</si>
  <si>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</si>
  <si>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</si>
  <si>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</si>
  <si>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</si>
  <si>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</si>
  <si>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</si>
  <si>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</si>
  <si>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</si>
  <si>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</si>
  <si>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</si>
  <si>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</si>
  <si>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</si>
  <si>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</si>
  <si>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</si>
  <si>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</si>
  <si>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</si>
  <si>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</si>
  <si>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</si>
  <si>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</si>
  <si>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</si>
  <si>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</si>
  <si>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</si>
  <si>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</si>
  <si>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</si>
  <si>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</si>
  <si>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</si>
  <si>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</si>
  <si>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</si>
  <si>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</si>
  <si>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</si>
  <si>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</si>
  <si>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</si>
  <si>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</si>
  <si>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</si>
  <si>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</si>
  <si>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</si>
  <si>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</si>
  <si>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</si>
  <si>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</si>
  <si>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</si>
  <si>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</si>
  <si>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</si>
  <si>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</si>
  <si>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</si>
  <si>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</si>
  <si>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</si>
  <si>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</si>
  <si>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</si>
  <si>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</si>
  <si>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</si>
  <si>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</si>
  <si>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</si>
  <si>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</si>
  <si>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</si>
  <si>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</si>
  <si>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</si>
  <si>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</si>
  <si>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</si>
  <si>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</si>
  <si>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</si>
  <si>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</si>
  <si>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</si>
  <si>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</si>
  <si>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</si>
  <si>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</si>
  <si>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</si>
  <si>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</si>
  <si>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</si>
  <si>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</si>
  <si>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</si>
  <si>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</si>
  <si>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</si>
  <si>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</si>
  <si>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</si>
  <si>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</si>
  <si>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</si>
  <si>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</si>
  <si>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</si>
  <si>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</si>
  <si>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</si>
  <si>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</si>
  <si>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</si>
  <si>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</si>
  <si>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</si>
  <si>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</si>
  <si>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</si>
  <si>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</si>
  <si>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</si>
  <si>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</si>
  <si>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</si>
  <si>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</si>
  <si>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</si>
  <si>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</si>
  <si>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</si>
  <si>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</si>
  <si>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</si>
  <si>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</si>
  <si>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</si>
  <si>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</si>
  <si>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</si>
  <si>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</si>
  <si>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</si>
  <si>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</si>
  <si>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</si>
  <si>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</si>
  <si>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</si>
  <si>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</si>
  <si>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</si>
  <si>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</si>
  <si>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</si>
  <si>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</si>
  <si>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</si>
  <si>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</si>
  <si>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</si>
  <si>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</si>
  <si>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</si>
  <si>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</si>
  <si>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</si>
  <si>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</si>
  <si>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</si>
  <si>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</si>
  <si>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</si>
  <si>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</si>
  <si>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</si>
  <si>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</si>
  <si>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</si>
  <si>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</si>
  <si>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</si>
  <si>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</si>
  <si>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</si>
  <si>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</si>
  <si>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</si>
  <si>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</si>
  <si>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</si>
  <si>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</si>
  <si>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</si>
  <si>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</si>
  <si>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</si>
  <si>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</si>
  <si>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</si>
  <si>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</si>
  <si>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</si>
  <si>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</si>
  <si>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</si>
  <si>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</si>
  <si>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</si>
  <si>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</si>
  <si>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</si>
  <si>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</si>
  <si>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</si>
  <si>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</si>
  <si>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</si>
  <si>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</si>
  <si>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</si>
  <si>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</si>
  <si>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</si>
  <si>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</si>
  <si>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</si>
  <si>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</si>
  <si>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</si>
  <si>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</si>
  <si>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</si>
  <si>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</si>
  <si>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</si>
  <si>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</si>
  <si>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</si>
  <si>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</si>
  <si>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</si>
  <si>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</si>
  <si>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</si>
  <si>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</si>
  <si>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</si>
  <si>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</si>
  <si>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</si>
  <si>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</si>
  <si>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</si>
  <si>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</si>
  <si>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</si>
  <si>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</si>
  <si>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</si>
  <si>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</si>
  <si>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</si>
  <si>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</si>
  <si>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</si>
  <si>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</si>
  <si>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</si>
  <si>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</si>
  <si>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</si>
  <si>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</si>
  <si>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</si>
  <si>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</si>
  <si>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</si>
  <si>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</si>
  <si>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</si>
  <si>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</si>
  <si>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</si>
  <si>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</si>
  <si>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</si>
  <si>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</si>
  <si>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</si>
  <si>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</si>
  <si>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</si>
  <si>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</si>
  <si>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</si>
  <si>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</si>
  <si>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</si>
  <si>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</si>
  <si>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</si>
  <si>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</si>
  <si>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</si>
  <si>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</si>
  <si>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</si>
  <si>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</si>
  <si>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</si>
  <si>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</si>
  <si>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</si>
  <si>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</si>
  <si>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</si>
  <si>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</si>
  <si>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</si>
  <si>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</si>
  <si>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</si>
  <si>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</si>
  <si>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</si>
  <si>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</si>
  <si>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</si>
  <si>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</si>
  <si>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</si>
  <si>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</si>
  <si>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</si>
  <si>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</si>
  <si>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</si>
  <si>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</si>
  <si>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</si>
  <si>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</si>
  <si>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</si>
  <si>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</si>
  <si>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</si>
  <si>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</si>
  <si>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</si>
  <si>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</si>
  <si>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</si>
  <si>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</si>
  <si>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</si>
  <si>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</si>
  <si>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</si>
  <si>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</si>
  <si>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</si>
  <si>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</si>
  <si>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</si>
  <si>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</si>
  <si>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</si>
  <si>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</si>
  <si>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</si>
  <si>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</si>
  <si>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</si>
  <si>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</si>
  <si>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</si>
  <si>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</si>
  <si>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</si>
  <si>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</si>
  <si>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</si>
  <si>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</si>
  <si>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</si>
  <si>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</si>
  <si>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</si>
  <si>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</si>
  <si>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</si>
  <si>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</si>
  <si>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</si>
  <si>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</si>
  <si>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</si>
  <si>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</si>
  <si>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</si>
  <si>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</si>
  <si>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</si>
  <si>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</si>
  <si>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</si>
  <si>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</si>
  <si>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</si>
  <si>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</si>
  <si>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</si>
  <si>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</si>
  <si>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</si>
  <si>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</si>
  <si>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</si>
  <si>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</si>
  <si>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</si>
  <si>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</si>
  <si>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</si>
  <si>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</si>
  <si>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</si>
  <si>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</si>
  <si>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</si>
  <si>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</si>
  <si>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</si>
  <si>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</si>
  <si>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</si>
  <si>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</si>
  <si>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</si>
  <si>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</si>
  <si>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</si>
  <si>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</si>
  <si>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</si>
  <si>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</si>
  <si>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</si>
  <si>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</si>
  <si>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</si>
  <si>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</si>
  <si>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</si>
  <si>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</si>
  <si>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</si>
  <si>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</si>
  <si>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</si>
  <si>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</si>
  <si>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</si>
  <si>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</si>
  <si>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</si>
  <si>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</si>
  <si>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</si>
  <si>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</si>
  <si>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</si>
  <si>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</si>
  <si>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</si>
  <si>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</si>
  <si>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</si>
  <si>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</si>
  <si>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</si>
  <si>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</si>
  <si>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</si>
  <si>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</si>
  <si>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</si>
  <si>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</si>
  <si>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</si>
  <si>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</si>
  <si>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</si>
  <si>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</si>
  <si>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</si>
  <si>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</si>
  <si>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</si>
  <si>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</si>
  <si>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</si>
  <si>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</si>
  <si>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</si>
  <si>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</si>
  <si>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</si>
  <si>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</si>
  <si>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</si>
  <si>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</si>
  <si>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</si>
  <si>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</si>
  <si>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</si>
  <si>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</si>
  <si>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</si>
  <si>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</si>
  <si>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</si>
  <si>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</si>
  <si>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</si>
  <si>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</si>
  <si>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</si>
  <si>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</si>
  <si>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</si>
  <si>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</si>
  <si>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</si>
  <si>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</si>
  <si>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</si>
  <si>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</si>
  <si>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</si>
  <si>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</si>
  <si>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</si>
  <si>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</si>
  <si>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</si>
  <si>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</si>
  <si>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</si>
  <si>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</si>
  <si>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</si>
  <si>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</si>
  <si>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</si>
  <si>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</si>
  <si>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</si>
  <si>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</si>
  <si>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</si>
  <si>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</si>
  <si>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</si>
  <si>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</si>
  <si>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</si>
  <si>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</si>
  <si>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</si>
  <si>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</si>
  <si>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</si>
  <si>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</si>
  <si>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</si>
  <si>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</si>
  <si>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</si>
  <si>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</si>
  <si>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</si>
  <si>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</si>
  <si>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</si>
  <si>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</si>
  <si>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</si>
  <si>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</si>
  <si>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</si>
  <si>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</si>
  <si>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</si>
  <si>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</si>
  <si>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</si>
  <si>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</si>
  <si>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</si>
  <si>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</si>
  <si>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</si>
  <si>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</si>
  <si>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</si>
  <si>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</si>
  <si>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</si>
  <si>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</si>
  <si>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</si>
  <si>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</si>
  <si>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</si>
  <si>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</si>
  <si>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</si>
  <si>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</si>
  <si>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</si>
  <si>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</si>
  <si>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</si>
  <si>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</si>
  <si>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</si>
  <si>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</si>
  <si>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</si>
  <si>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</si>
  <si>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</si>
  <si>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</si>
  <si>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</si>
  <si>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</si>
  <si>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</si>
  <si>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</si>
  <si>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</si>
  <si>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</si>
  <si>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</si>
  <si>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</si>
  <si>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</si>
  <si>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</si>
  <si>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</si>
  <si>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</si>
  <si>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</si>
  <si>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</si>
  <si>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</si>
  <si>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</si>
  <si>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</si>
  <si>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</si>
  <si>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</si>
  <si>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</si>
  <si>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</si>
  <si>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</si>
  <si>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</si>
  <si>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</si>
  <si>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</si>
  <si>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</si>
  <si>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</si>
  <si>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</si>
  <si>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</si>
  <si>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</si>
  <si>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</si>
  <si>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</si>
  <si>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</si>
  <si>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</si>
  <si>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</si>
  <si>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</si>
  <si>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</si>
  <si>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</si>
  <si>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</si>
  <si>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</si>
  <si>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</si>
  <si>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</si>
  <si>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</si>
  <si>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</si>
  <si>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</si>
  <si>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</si>
  <si>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</si>
  <si>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</si>
  <si>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</si>
  <si>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</si>
  <si>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</si>
  <si>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</si>
  <si>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</si>
  <si>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</si>
  <si>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</si>
  <si>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</si>
  <si>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</si>
  <si>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</si>
  <si>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</si>
  <si>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</si>
  <si>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</si>
  <si>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</si>
  <si>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</si>
  <si>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</si>
  <si>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</si>
  <si>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</si>
  <si>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</si>
  <si>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</si>
  <si>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</si>
  <si>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</si>
  <si>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</si>
  <si>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</si>
  <si>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</si>
  <si>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</si>
  <si>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</si>
  <si>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</si>
  <si>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</si>
  <si>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</si>
  <si>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</si>
  <si>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</si>
  <si>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</si>
  <si>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</si>
  <si>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</si>
  <si>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</si>
  <si>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</si>
  <si>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</si>
  <si>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</si>
  <si>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</si>
  <si>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</si>
  <si>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</si>
  <si>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</si>
  <si>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</si>
  <si>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</si>
  <si>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</si>
  <si>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</si>
  <si>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</si>
  <si>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</si>
  <si>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</si>
  <si>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</si>
  <si>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</si>
  <si>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</si>
  <si>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</si>
  <si>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</si>
  <si>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</si>
  <si>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</si>
  <si>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</si>
  <si>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</si>
  <si>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</si>
  <si>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</si>
  <si>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</si>
  <si>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</si>
  <si>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</si>
  <si>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</si>
  <si>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</si>
  <si>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</si>
  <si>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</si>
  <si>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</si>
  <si>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</si>
  <si>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</si>
  <si>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</si>
  <si>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</si>
  <si>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</si>
  <si>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</si>
  <si>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</si>
  <si>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</si>
  <si>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</si>
  <si>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</si>
  <si>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</si>
  <si>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</si>
  <si>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</si>
  <si>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</si>
  <si>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</si>
  <si>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</si>
  <si>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</si>
  <si>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</si>
  <si>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</si>
  <si>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</si>
  <si>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</si>
  <si>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</si>
  <si>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</si>
  <si>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</si>
  <si>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</si>
  <si>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</si>
  <si>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</si>
  <si>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</si>
  <si>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</si>
  <si>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</si>
  <si>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</si>
  <si>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</si>
  <si>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</si>
  <si>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</si>
  <si>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</si>
  <si>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</si>
  <si>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</si>
  <si>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</si>
  <si>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</si>
  <si>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</si>
  <si>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</si>
  <si>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</si>
  <si>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</si>
  <si>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</si>
  <si>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</si>
  <si>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</si>
  <si>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</si>
  <si>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</si>
  <si>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</si>
  <si>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</si>
  <si>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</si>
  <si>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</si>
  <si>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</si>
  <si>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</si>
  <si>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</si>
  <si>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</si>
  <si>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</si>
  <si>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</si>
  <si>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</si>
  <si>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</si>
  <si>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</si>
  <si>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</si>
  <si>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</si>
  <si>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</si>
  <si>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</si>
  <si>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</si>
  <si>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</si>
  <si>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</si>
  <si>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</si>
  <si>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</si>
  <si>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</si>
  <si>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</si>
  <si>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</si>
  <si>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</si>
  <si>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</si>
  <si>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</si>
  <si>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</si>
  <si>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</si>
  <si>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</si>
  <si>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</si>
  <si>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</si>
  <si>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</si>
  <si>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</si>
  <si>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</si>
  <si>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</si>
  <si>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</si>
  <si>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</si>
  <si>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</si>
  <si>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</si>
  <si>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</si>
  <si>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</si>
  <si>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</si>
  <si>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</si>
  <si>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</si>
  <si>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</si>
  <si>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</si>
  <si>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</si>
  <si>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</si>
  <si>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</si>
  <si>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</si>
  <si>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</si>
  <si>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</si>
  <si>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</si>
  <si>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</si>
  <si>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</si>
  <si>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</si>
  <si>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</si>
  <si>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</si>
  <si>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</si>
  <si>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</si>
  <si>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</si>
  <si>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</si>
  <si>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</si>
  <si>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</si>
  <si>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</si>
  <si>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</si>
  <si>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</si>
  <si>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</si>
  <si>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</si>
  <si>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</si>
  <si>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</si>
  <si>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</si>
  <si>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</si>
  <si>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</si>
  <si>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</si>
  <si>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</si>
  <si>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</si>
  <si>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</si>
  <si>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</si>
  <si>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</si>
  <si>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</si>
  <si>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</si>
  <si>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</si>
  <si>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</si>
  <si>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</si>
  <si>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</si>
  <si>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</si>
  <si>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</si>
  <si>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</si>
  <si>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</si>
  <si>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</si>
  <si>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</si>
  <si>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</si>
  <si>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</si>
  <si>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</si>
  <si>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</si>
  <si>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</si>
  <si>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</si>
  <si>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</si>
  <si>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</si>
  <si>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</si>
  <si>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</si>
  <si>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</si>
  <si>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</si>
  <si>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</si>
  <si>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</si>
  <si>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</si>
  <si>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</si>
  <si>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</si>
  <si>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</si>
  <si>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</si>
  <si>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</si>
  <si>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</si>
  <si>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</si>
  <si>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</si>
  <si>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</si>
  <si>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</si>
  <si>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</si>
  <si>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</si>
  <si>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</si>
  <si>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</si>
  <si>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</si>
  <si>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</si>
  <si>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</si>
  <si>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</si>
  <si>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</si>
  <si>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</si>
  <si>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</si>
  <si>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</si>
  <si>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</si>
  <si>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</si>
  <si>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</si>
  <si>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</si>
  <si>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</si>
  <si>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</si>
  <si>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</si>
  <si>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</si>
  <si>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</si>
  <si>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</si>
  <si>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</si>
  <si>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</si>
  <si>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</si>
  <si>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</si>
  <si>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</si>
  <si>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</si>
  <si>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</si>
  <si>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</si>
  <si>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</si>
  <si>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</si>
  <si>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</si>
  <si>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</si>
  <si>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</si>
  <si>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</si>
  <si>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</si>
  <si>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</si>
  <si>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</si>
  <si>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</si>
  <si>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</si>
  <si>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</si>
  <si>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</si>
  <si>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</si>
  <si>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</si>
  <si>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</si>
  <si>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</si>
  <si>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</si>
  <si>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</si>
  <si>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</si>
  <si>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</si>
  <si>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</si>
  <si>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</si>
  <si>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</si>
  <si>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</si>
  <si>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</si>
  <si>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</si>
  <si>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</si>
  <si>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</si>
  <si>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</si>
  <si>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</si>
  <si>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</si>
  <si>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</si>
  <si>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</si>
  <si>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</si>
  <si>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</si>
  <si>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</si>
  <si>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</si>
  <si>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</si>
  <si>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</si>
  <si>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</si>
  <si>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</si>
  <si>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</si>
  <si>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</si>
  <si>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</si>
  <si>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</si>
  <si>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</si>
  <si>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</si>
  <si>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</si>
  <si>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</si>
  <si>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</si>
  <si>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</si>
  <si>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</si>
  <si>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</si>
  <si>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</si>
  <si>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</si>
  <si>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</si>
  <si>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</si>
  <si>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</si>
  <si>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</si>
  <si>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</si>
  <si>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</si>
  <si>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</si>
  <si>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</si>
  <si>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</si>
  <si>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</si>
  <si>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</si>
  <si>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</si>
  <si>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</si>
  <si>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</si>
  <si>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</si>
  <si>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</si>
  <si>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</si>
  <si>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</si>
  <si>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</si>
  <si>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</si>
  <si>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</si>
  <si>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</si>
  <si>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</si>
  <si>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</si>
  <si>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</si>
  <si>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</si>
  <si>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</si>
  <si>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</si>
  <si>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</si>
  <si>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</si>
  <si>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</si>
  <si>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</si>
  <si>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</si>
  <si>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</si>
  <si>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</si>
  <si>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</si>
  <si>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</si>
  <si>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</si>
  <si>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</si>
  <si>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</si>
  <si>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</si>
  <si>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</si>
  <si>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</si>
  <si>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</si>
  <si>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</si>
  <si>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</si>
  <si>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</si>
  <si>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</si>
  <si>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</si>
  <si>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</si>
  <si>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</si>
  <si>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</si>
  <si>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</si>
  <si>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</si>
  <si>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</si>
  <si>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</si>
  <si>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</si>
  <si>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</si>
  <si>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</si>
  <si>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</si>
  <si>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</si>
  <si>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</si>
  <si>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</si>
  <si>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</si>
  <si>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</si>
  <si>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</si>
  <si>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</si>
  <si>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</si>
  <si>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</si>
  <si>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</si>
  <si>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</si>
  <si>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</si>
  <si>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</si>
  <si>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</si>
  <si>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</si>
  <si>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</si>
  <si>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</si>
  <si>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</si>
  <si>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</si>
  <si>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</si>
  <si>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</si>
  <si>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</si>
  <si>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</si>
  <si>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</si>
  <si>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</si>
  <si>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</si>
  <si>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</si>
  <si>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</si>
  <si>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</si>
  <si>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</si>
  <si>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</si>
  <si>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</si>
  <si>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</si>
  <si>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</si>
  <si>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</si>
  <si>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</si>
  <si>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</si>
  <si>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</si>
  <si>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</si>
  <si>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</si>
  <si>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</si>
  <si>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</si>
  <si>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</si>
  <si>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</si>
  <si>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</si>
  <si>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</si>
  <si>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</si>
  <si>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</si>
  <si>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</si>
  <si>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</si>
  <si>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</si>
  <si>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</si>
  <si>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</si>
  <si>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</si>
  <si>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</si>
  <si>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</si>
  <si>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</si>
  <si>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</si>
  <si>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</si>
  <si>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</si>
  <si>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</si>
  <si>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</si>
  <si>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</si>
  <si>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</si>
  <si>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</si>
  <si>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</si>
  <si>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</si>
  <si>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</si>
  <si>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</si>
  <si>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</si>
  <si>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</si>
  <si>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</si>
  <si>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</si>
  <si>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</si>
  <si>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</si>
  <si>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</si>
  <si>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</si>
  <si>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</si>
  <si>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</si>
  <si>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</si>
  <si>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</si>
  <si>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</si>
  <si>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</si>
  <si>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</si>
  <si>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</si>
  <si>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</si>
  <si>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</si>
  <si>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</si>
  <si>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</si>
  <si>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</si>
  <si>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</si>
  <si>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</si>
  <si>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</si>
  <si>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</si>
  <si>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</si>
  <si>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</si>
  <si>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</si>
  <si>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</si>
  <si>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</si>
  <si>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</si>
  <si>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</si>
  <si>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</si>
  <si>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</si>
  <si>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</si>
  <si>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</si>
  <si>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</si>
  <si>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</si>
  <si>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</si>
  <si>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</si>
  <si>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</si>
  <si>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</si>
  <si>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</si>
  <si>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</si>
  <si>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</si>
  <si>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</si>
  <si>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</si>
  <si>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</si>
  <si>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</si>
  <si>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</si>
  <si>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</si>
  <si>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</si>
  <si>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</si>
  <si>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</si>
  <si>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</si>
  <si>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</si>
  <si>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</si>
  <si>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</si>
  <si>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</si>
  <si>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</si>
  <si>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</si>
  <si>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</si>
  <si>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</si>
  <si>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</si>
  <si>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</si>
  <si>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</si>
  <si>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</si>
  <si>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</si>
  <si>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</si>
  <si>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</si>
  <si>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</si>
  <si>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</si>
  <si>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</si>
  <si>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</si>
  <si>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</si>
  <si>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</si>
  <si>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</si>
  <si>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</si>
  <si>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</si>
  <si>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</si>
  <si>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</si>
  <si>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</si>
  <si>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</si>
  <si>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</si>
  <si>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</si>
  <si>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</si>
  <si>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</si>
  <si>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</si>
  <si>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</si>
  <si>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</si>
  <si>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</si>
  <si>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</si>
  <si>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</si>
  <si>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</si>
  <si>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</si>
  <si>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</si>
  <si>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</si>
  <si>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</si>
  <si>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</si>
  <si>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</si>
  <si>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</si>
  <si>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</si>
  <si>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</si>
  <si>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</si>
  <si>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</si>
  <si>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</si>
  <si>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</si>
  <si>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</si>
  <si>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</si>
  <si>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</si>
  <si>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</si>
  <si>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</si>
  <si>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</si>
  <si>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</si>
  <si>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</si>
  <si>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</si>
  <si>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</si>
  <si>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</si>
  <si>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</si>
  <si>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</si>
  <si>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</si>
  <si>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</si>
  <si>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</si>
  <si>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</si>
  <si>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</si>
  <si>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</si>
  <si>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</si>
  <si>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</si>
  <si>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</si>
  <si>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</si>
  <si>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</si>
  <si>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</si>
  <si>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</si>
  <si>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</si>
  <si>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</si>
  <si>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</si>
  <si>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</si>
  <si>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</si>
  <si>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</si>
  <si>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</si>
  <si>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</si>
  <si>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</si>
  <si>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</si>
  <si>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</si>
  <si>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</si>
  <si>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</si>
  <si>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</si>
  <si>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</si>
  <si>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</si>
  <si>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</si>
  <si>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</si>
  <si>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</si>
  <si>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</si>
  <si>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</si>
  <si>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</si>
  <si>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</si>
  <si>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</si>
  <si>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</si>
  <si>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</si>
  <si>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</si>
  <si>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</si>
  <si>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</si>
  <si>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</si>
  <si>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</si>
  <si>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</si>
  <si>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</si>
  <si>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</si>
  <si>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</si>
  <si>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</si>
  <si>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</si>
  <si>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</si>
  <si>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</si>
  <si>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</si>
  <si>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</si>
  <si>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</si>
  <si>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</si>
  <si>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</si>
  <si>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</si>
  <si>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</si>
  <si>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</si>
  <si>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</si>
  <si>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</si>
  <si>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</si>
  <si>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</si>
  <si>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</si>
  <si>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</si>
  <si>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</si>
  <si>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</si>
  <si>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</si>
  <si>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</si>
  <si>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</si>
  <si>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VALENTIN ORANGE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</si>
  <si>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</si>
  <si>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</si>
  <si>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</si>
  <si>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</si>
  <si>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05122000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</si>
  <si>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</si>
  <si>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</si>
  <si>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</si>
  <si>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CEROU</t>
  </si>
  <si>
    <t xml:space="preserve">NOM_PRELEV_DETERM</t>
  </si>
  <si>
    <t xml:space="preserve">AQUASCOP BIOLOGIE</t>
  </si>
  <si>
    <t xml:space="preserve">LB_STATION</t>
  </si>
  <si>
    <t xml:space="preserve">LE CEROU A MILHARS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</si>
  <si>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</si>
  <si>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</si>
  <si>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</si>
  <si>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</si>
  <si>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IBMR-22-M152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</si>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</sst>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A98" activeCellId="0" sqref="A9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610782</v>
      </c>
      <c r="G10" s="25"/>
      <c r="H10" s="25"/>
    </row>
    <row r="11" customFormat="false" ht="14.25" hidden="false" customHeight="false" outlineLevel="0" collapsed="false">
      <c r="A11" s="26" t="s">
        <v>5183</v>
      </c>
      <c r="B11" s="30" t="n">
        <v>44775</v>
      </c>
      <c r="D11" s="26" t="s">
        <v>5184</v>
      </c>
      <c r="E11" s="29" t="n">
        <v>6337116</v>
      </c>
      <c r="G11" s="25"/>
      <c r="H11" s="25"/>
    </row>
    <row r="12" customFormat="false" ht="14.25" hidden="false" customHeight="false" outlineLevel="0" collapsed="false">
      <c r="A12" s="26" t="s">
        <v>5185</v>
      </c>
      <c r="B12" s="29" t="s">
        <v>5186</v>
      </c>
      <c r="D12" s="26" t="s">
        <v>5187</v>
      </c>
      <c r="E12" s="29" t="n">
        <v>610677</v>
      </c>
      <c r="G12" s="25"/>
      <c r="H12" s="25"/>
    </row>
    <row r="13" customFormat="false" ht="17.25" hidden="false" customHeight="true" outlineLevel="0" collapsed="false">
      <c r="A13" s="12"/>
      <c r="B13" s="31"/>
      <c r="D13" s="26" t="s">
        <v>5188</v>
      </c>
      <c r="E13" s="29" t="n">
        <v>6337120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610782</v>
      </c>
    </row>
    <row r="18" customFormat="false" ht="14.25" hidden="false" customHeight="false" outlineLevel="0" collapsed="false">
      <c r="A18" s="36"/>
      <c r="B18" s="37" t="s">
        <v>5196</v>
      </c>
      <c r="C18" s="38" t="n">
        <f aca="false">E11</f>
        <v>6337116</v>
      </c>
    </row>
    <row r="19" customFormat="false" ht="14.25" hidden="false" customHeight="false" outlineLevel="0" collapsed="false">
      <c r="A19" s="33" t="s">
        <v>5197</v>
      </c>
      <c r="B19" s="39" t="n">
        <v>140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10.8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81</v>
      </c>
      <c r="D35" s="52" t="s">
        <v>5215</v>
      </c>
      <c r="E35" s="53" t="n">
        <v>19</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11</v>
      </c>
      <c r="C37" s="50"/>
      <c r="D37" s="55" t="s">
        <v>5219</v>
      </c>
      <c r="E37" s="34" t="n">
        <v>10.1</v>
      </c>
    </row>
    <row r="38" s="56" customFormat="true" ht="15" hidden="false" customHeight="true" outlineLevel="0" collapsed="false">
      <c r="A38" s="54" t="s">
        <v>5220</v>
      </c>
      <c r="B38" s="34" t="n">
        <v>11</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t="n">
        <v>5</v>
      </c>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t="n">
        <v>4</v>
      </c>
      <c r="C47" s="50"/>
      <c r="D47" s="26" t="s">
        <v>5229</v>
      </c>
      <c r="E47" s="62"/>
    </row>
    <row r="48" s="17" customFormat="true" ht="14.25" hidden="false" customHeight="false" outlineLevel="0" collapsed="false">
      <c r="A48" s="33" t="s">
        <v>5230</v>
      </c>
      <c r="B48" s="62"/>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4</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1</v>
      </c>
      <c r="C57" s="50"/>
      <c r="D57" s="19" t="s">
        <v>5237</v>
      </c>
      <c r="E57" s="61"/>
    </row>
    <row r="58" s="17" customFormat="true" ht="14.25" hidden="false" customHeight="false" outlineLevel="0" collapsed="false">
      <c r="A58" s="33" t="s">
        <v>5238</v>
      </c>
      <c r="B58" s="62" t="n">
        <v>2</v>
      </c>
      <c r="C58" s="50"/>
      <c r="D58" s="26" t="s">
        <v>5238</v>
      </c>
      <c r="E58" s="62" t="n">
        <v>2</v>
      </c>
    </row>
    <row r="59" s="17" customFormat="true" ht="14.25" hidden="false" customHeight="false" outlineLevel="0" collapsed="false">
      <c r="A59" s="33" t="s">
        <v>5239</v>
      </c>
      <c r="B59" s="62" t="n">
        <v>4</v>
      </c>
      <c r="C59" s="50"/>
      <c r="D59" s="26" t="s">
        <v>5239</v>
      </c>
      <c r="E59" s="62" t="n">
        <v>4</v>
      </c>
    </row>
    <row r="60" s="17" customFormat="true" ht="14.25" hidden="false" customHeight="false" outlineLevel="0" collapsed="false">
      <c r="A60" s="33" t="s">
        <v>5240</v>
      </c>
      <c r="B60" s="62" t="n">
        <v>4</v>
      </c>
      <c r="C60" s="50"/>
      <c r="D60" s="26" t="s">
        <v>5240</v>
      </c>
      <c r="E60" s="62" t="n">
        <v>4</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3</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4</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2</v>
      </c>
      <c r="C76" s="50"/>
      <c r="D76" s="26" t="s">
        <v>5252</v>
      </c>
      <c r="E76" s="62" t="n">
        <v>2</v>
      </c>
    </row>
    <row r="77" s="17" customFormat="true" ht="14.2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3</v>
      </c>
      <c r="C85" s="50"/>
      <c r="D85" s="26" t="s">
        <v>5259</v>
      </c>
      <c r="E85" s="62" t="n">
        <v>3</v>
      </c>
    </row>
    <row r="86" s="17" customFormat="true" ht="14.25" hidden="false" customHeight="false" outlineLevel="0" collapsed="false">
      <c r="A86" s="33" t="s">
        <v>5260</v>
      </c>
      <c r="B86" s="62" t="n">
        <v>2</v>
      </c>
      <c r="C86" s="50"/>
      <c r="D86" s="26" t="s">
        <v>5260</v>
      </c>
      <c r="E86" s="62" t="n">
        <v>2</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2564</v>
      </c>
      <c r="B97" s="79" t="str">
        <f aca="false">IF(A97="NEWCOD",IF(ISBLANK(G97),"renseigner le champ 'Nouveau taxon'",G97),VLOOKUP(A97,'Ref Taxo'!A:B,2,FALSE()))</f>
        <v>Kindbergia praelonga</v>
      </c>
      <c r="C97" s="80" t="n">
        <f aca="false">IF(A97="NEWCOD",IF(ISBLANK(H97),"NoCod",H97),VLOOKUP(A97,'Ref Taxo'!A:D,4,FALSE()))</f>
        <v>30014</v>
      </c>
      <c r="D97" s="81" t="n">
        <v>0.05</v>
      </c>
      <c r="E97" s="82" t="n">
        <v>0.01</v>
      </c>
      <c r="F97" s="83" t="s">
        <v>5274</v>
      </c>
      <c r="G97" s="84"/>
      <c r="H97" s="85"/>
    </row>
    <row r="98" customFormat="false" ht="14.25" hidden="false" customHeight="false" outlineLevel="0" collapsed="false">
      <c r="A98" s="78" t="s">
        <v>307</v>
      </c>
      <c r="B98" s="79" t="str">
        <f aca="false">IF(A98="NEWCOD",IF(ISBLANK(G98),"renseigner le champ 'Nouveau taxon'",G98),VLOOKUP(A98,'Ref Taxo'!A:B,2,FALSE()))</f>
        <v>Audouinella</v>
      </c>
      <c r="C98" s="80" t="n">
        <f aca="false">IF(A98="NEWCOD",IF(ISBLANK(H98),"NoCod",H98),VLOOKUP(A98,'Ref Taxo'!A:D,4,FALSE()))</f>
        <v>6076</v>
      </c>
      <c r="D98" s="81" t="n">
        <v>0.05</v>
      </c>
      <c r="E98" s="82" t="n">
        <v>0.01</v>
      </c>
      <c r="F98" s="83" t="s">
        <v>5274</v>
      </c>
      <c r="G98" s="86"/>
      <c r="H98" s="87"/>
    </row>
    <row r="99" customFormat="false" ht="14.2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0.3</v>
      </c>
      <c r="E99" s="82" t="n">
        <v>0.5</v>
      </c>
      <c r="F99" s="83" t="s">
        <v>5274</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0.3</v>
      </c>
      <c r="E100" s="82" t="n">
        <v>0.3</v>
      </c>
      <c r="F100" s="83" t="s">
        <v>5274</v>
      </c>
      <c r="G100" s="86"/>
      <c r="H100" s="87"/>
    </row>
    <row r="101" customFormat="false" ht="14.2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c r="E101" s="82" t="n">
        <v>1.5</v>
      </c>
      <c r="F101" s="83" t="s">
        <v>5274</v>
      </c>
      <c r="G101" s="86"/>
      <c r="H101" s="87"/>
    </row>
    <row r="102" customFormat="false" ht="14.25" hidden="false" customHeight="false" outlineLevel="0" collapsed="false">
      <c r="A102" s="78" t="s">
        <v>3295</v>
      </c>
      <c r="B102" s="79" t="str">
        <f aca="false">IF(A102="NEWCOD",IF(ISBLANK(G102),"renseigner le champ 'Nouveau taxon'",G102),VLOOKUP(A102,'Ref Taxo'!A:B,2,FALSE()))</f>
        <v>Oscillatoria</v>
      </c>
      <c r="C102" s="80" t="n">
        <f aca="false">IF(A102="NEWCOD",IF(ISBLANK(H102),"NoCod",H102),VLOOKUP(A102,'Ref Taxo'!A:D,4,FALSE()))</f>
        <v>1108</v>
      </c>
      <c r="D102" s="81"/>
      <c r="E102" s="82" t="n">
        <v>0.01</v>
      </c>
      <c r="F102" s="83" t="s">
        <v>5274</v>
      </c>
      <c r="G102" s="86"/>
      <c r="H102" s="87"/>
    </row>
    <row r="103" customFormat="false" ht="14.2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0.5</v>
      </c>
      <c r="E103" s="82" t="n">
        <v>0.05</v>
      </c>
      <c r="F103" s="83" t="s">
        <v>5274</v>
      </c>
      <c r="G103" s="86"/>
      <c r="H103" s="87"/>
    </row>
    <row r="104" customFormat="false" ht="14.2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0.01</v>
      </c>
      <c r="E104" s="82" t="n">
        <v>0.1</v>
      </c>
      <c r="F104" s="83" t="s">
        <v>5274</v>
      </c>
      <c r="G104" s="86"/>
      <c r="H104" s="87"/>
    </row>
    <row r="105" customFormat="false" ht="14.25" hidden="false" customHeight="false" outlineLevel="0" collapsed="false">
      <c r="A105" s="78" t="s">
        <v>3375</v>
      </c>
      <c r="B105" s="79" t="str">
        <f aca="false">IF(A105="NEWCOD",IF(ISBLANK(G105),"renseigner le champ 'Nouveau taxon'",G105),VLOOKUP(A105,'Ref Taxo'!A:B,2,FALSE()))</f>
        <v>Pellia</v>
      </c>
      <c r="C105" s="80" t="n">
        <f aca="false">IF(A105="NEWCOD",IF(ISBLANK(H105),"NoCod",H105),VLOOKUP(A105,'Ref Taxo'!A:D,4,FALSE()))</f>
        <v>1196</v>
      </c>
      <c r="D105" s="81" t="n">
        <v>0.01</v>
      </c>
      <c r="E105" s="82" t="n">
        <v>0.01</v>
      </c>
      <c r="F105" s="83" t="s">
        <v>5274</v>
      </c>
      <c r="G105" s="86"/>
      <c r="H105" s="87"/>
    </row>
    <row r="106" customFormat="false" ht="14.25" hidden="false" customHeight="false" outlineLevel="0" collapsed="false">
      <c r="A106" s="78" t="s">
        <v>533</v>
      </c>
      <c r="B106" s="79" t="str">
        <f aca="false">IF(A106="NEWCOD",IF(ISBLANK(G106),"renseigner le champ 'Nouveau taxon'",G106),VLOOKUP(A106,'Ref Taxo'!A:B,2,FALSE()))</f>
        <v>Bryum</v>
      </c>
      <c r="C106" s="80" t="n">
        <f aca="false">IF(A106="NEWCOD",IF(ISBLANK(H106),"NoCod",H106),VLOOKUP(A106,'Ref Taxo'!A:D,4,FALSE()))</f>
        <v>1272</v>
      </c>
      <c r="D106" s="81" t="n">
        <v>0.01</v>
      </c>
      <c r="E106" s="82"/>
      <c r="F106" s="83" t="s">
        <v>5274</v>
      </c>
      <c r="G106" s="86"/>
      <c r="H106" s="87"/>
    </row>
    <row r="107" customFormat="false" ht="14.25" hidden="false" customHeight="false" outlineLevel="0" collapsed="false">
      <c r="A107" s="78" t="s">
        <v>1058</v>
      </c>
      <c r="B107" s="79" t="str">
        <f aca="false">IF(A107="NEWCOD",IF(ISBLANK(G107),"renseigner le champ 'Nouveau taxon'",G107),VLOOKUP(A107,'Ref Taxo'!A:B,2,FALSE()))</f>
        <v>Cinclidotus danubicus</v>
      </c>
      <c r="C107" s="80" t="n">
        <f aca="false">IF(A107="NEWCOD",IF(ISBLANK(H107),"NoCod",H107),VLOOKUP(A107,'Ref Taxo'!A:D,4,FALSE()))</f>
        <v>1319</v>
      </c>
      <c r="D107" s="81" t="n">
        <v>4</v>
      </c>
      <c r="E107" s="82" t="n">
        <v>0.05</v>
      </c>
      <c r="F107" s="83" t="s">
        <v>5274</v>
      </c>
      <c r="G107" s="86"/>
      <c r="H107" s="87"/>
    </row>
    <row r="108" customFormat="false" ht="14.2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0.01</v>
      </c>
      <c r="E108" s="82"/>
      <c r="F108" s="83" t="s">
        <v>5274</v>
      </c>
      <c r="G108" s="86"/>
      <c r="H108" s="87"/>
    </row>
    <row r="109" customFormat="false" ht="14.2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t="n">
        <v>0.01</v>
      </c>
      <c r="F109" s="83" t="s">
        <v>5274</v>
      </c>
      <c r="G109" s="86"/>
      <c r="H109" s="87"/>
    </row>
    <row r="110" customFormat="false" ht="14.25" hidden="false" customHeight="false" outlineLevel="0" collapsed="false">
      <c r="A110" s="78" t="s">
        <v>1923</v>
      </c>
      <c r="B110" s="79" t="str">
        <f aca="false">IF(A110="NEWCOD",IF(ISBLANK(G110),"renseigner le champ 'Nouveau taxon'",G110),VLOOKUP(A110,'Ref Taxo'!A:B,2,FALSE()))</f>
        <v>Fissidens fontanus</v>
      </c>
      <c r="C110" s="80" t="n">
        <f aca="false">IF(A110="NEWCOD",IF(ISBLANK(H110),"NoCod",H110),VLOOKUP(A110,'Ref Taxo'!A:D,4,FALSE()))</f>
        <v>31545</v>
      </c>
      <c r="D110" s="81" t="n">
        <v>1.5</v>
      </c>
      <c r="E110" s="82" t="n">
        <v>0.01</v>
      </c>
      <c r="F110" s="83" t="s">
        <v>5274</v>
      </c>
      <c r="G110" s="86"/>
      <c r="H110" s="87"/>
    </row>
    <row r="111" customFormat="false" ht="14.25" hidden="false" customHeight="false" outlineLevel="0" collapsed="false">
      <c r="A111" s="78" t="s">
        <v>1970</v>
      </c>
      <c r="B111" s="79" t="str">
        <f aca="false">IF(A111="NEWCOD",IF(ISBLANK(G111),"renseigner le champ 'Nouveau taxon'",G111),VLOOKUP(A111,'Ref Taxo'!A:B,2,FALSE()))</f>
        <v>Fontinalis antipyretica</v>
      </c>
      <c r="C111" s="80" t="n">
        <f aca="false">IF(A111="NEWCOD",IF(ISBLANK(H111),"NoCod",H111),VLOOKUP(A111,'Ref Taxo'!A:D,4,FALSE()))</f>
        <v>1310</v>
      </c>
      <c r="D111" s="81" t="n">
        <v>2</v>
      </c>
      <c r="E111" s="82" t="n">
        <v>0.2</v>
      </c>
      <c r="F111" s="83" t="s">
        <v>5274</v>
      </c>
      <c r="G111" s="86"/>
      <c r="H111" s="87"/>
    </row>
    <row r="112" customFormat="false" ht="14.25" hidden="false" customHeight="false" outlineLevel="0" collapsed="false">
      <c r="A112" s="78" t="s">
        <v>2246</v>
      </c>
      <c r="B112" s="79" t="str">
        <f aca="false">IF(A112="NEWCOD",IF(ISBLANK(G112),"renseigner le champ 'Nouveau taxon'",G112),VLOOKUP(A112,'Ref Taxo'!A:B,2,FALSE()))</f>
        <v>Hygroamblystegium fluviatile</v>
      </c>
      <c r="C112" s="80" t="n">
        <f aca="false">IF(A112="NEWCOD",IF(ISBLANK(H112),"NoCod",H112),VLOOKUP(A112,'Ref Taxo'!A:D,4,FALSE()))</f>
        <v>1237</v>
      </c>
      <c r="D112" s="81" t="n">
        <v>0.01</v>
      </c>
      <c r="E112" s="82"/>
      <c r="F112" s="83" t="s">
        <v>5274</v>
      </c>
      <c r="G112" s="86"/>
      <c r="H112" s="87"/>
    </row>
    <row r="113" customFormat="false" ht="14.2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2.5</v>
      </c>
      <c r="E113" s="82"/>
      <c r="F113" s="83" t="s">
        <v>5274</v>
      </c>
      <c r="G113" s="86"/>
      <c r="H113" s="87"/>
    </row>
    <row r="114" customFormat="false" ht="14.2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c r="E114" s="82" t="n">
        <v>0.01</v>
      </c>
      <c r="F114" s="83" t="s">
        <v>5275</v>
      </c>
      <c r="G114" s="86"/>
      <c r="H114" s="87"/>
    </row>
    <row r="115" customFormat="false" ht="14.2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t="n">
        <v>0.01</v>
      </c>
      <c r="E115" s="82"/>
      <c r="F115" s="83" t="s">
        <v>5274</v>
      </c>
      <c r="G115" s="86"/>
      <c r="H115" s="87"/>
    </row>
    <row r="116" customFormat="false" ht="14.25" hidden="false" customHeight="false" outlineLevel="0" collapsed="false">
      <c r="A116" s="78" t="s">
        <v>2829</v>
      </c>
      <c r="B116" s="79" t="str">
        <f aca="false">IF(A116="NEWCOD",IF(ISBLANK(G116),"renseigner le champ 'Nouveau taxon'",G116),VLOOKUP(A116,'Ref Taxo'!A:B,2,FALSE()))</f>
        <v>Lythrum salicaria</v>
      </c>
      <c r="C116" s="80" t="n">
        <f aca="false">IF(A116="NEWCOD",IF(ISBLANK(H116),"NoCod",H116),VLOOKUP(A116,'Ref Taxo'!A:D,4,FALSE()))</f>
        <v>1823</v>
      </c>
      <c r="D116" s="81"/>
      <c r="E116" s="82" t="n">
        <v>0.01</v>
      </c>
      <c r="F116" s="83" t="s">
        <v>5274</v>
      </c>
      <c r="G116" s="86"/>
      <c r="H116" s="87"/>
    </row>
    <row r="117" customFormat="false" ht="14.25" hidden="false" customHeight="false" outlineLevel="0" collapsed="false">
      <c r="A117" s="78" t="s">
        <v>3589</v>
      </c>
      <c r="B117" s="79" t="str">
        <f aca="false">IF(A117="NEWCOD",IF(ISBLANK(G117),"renseigner le champ 'Nouveau taxon'",G117),VLOOKUP(A117,'Ref Taxo'!A:B,2,FALSE()))</f>
        <v>Potentilla reptans</v>
      </c>
      <c r="C117" s="80" t="n">
        <f aca="false">IF(A117="NEWCOD",IF(ISBLANK(H117),"NoCod",H117),VLOOKUP(A117,'Ref Taxo'!A:D,4,FALSE()))</f>
        <v>29945</v>
      </c>
      <c r="D117" s="81" t="n">
        <v>0.01</v>
      </c>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Mikael Tréguier</cp:lastModifiedBy>
  <cp:lastPrinted>2017-08-03T14:39:23Z</cp:lastPrinted>
  <dcterms:modified xsi:type="dcterms:W3CDTF">2023-01-13T15:11:59Z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