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4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<sst xmlns="http://schemas.openxmlformats.org/spreadsheetml/2006/main" count="6484" uniqueCount="5303">
  <si>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</si>
  <si>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</si>
  <si>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</si>
  <si>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</si>
  <si>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</si>
  <si>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</si>
  <si>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</si>
  <si>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</si>
  <si>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</si>
  <si>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</si>
  <si>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</si>
  <si>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</si>
  <si>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</si>
  <si>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</si>
  <si>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</si>
  <si>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</si>
  <si>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</si>
  <si>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</si>
  <si>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</si>
  <si>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</si>
  <si>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</si>
  <si>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</si>
  <si>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</si>
  <si>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</si>
  <si>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</si>
  <si>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</si>
  <si>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</si>
  <si>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</si>
  <si>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</si>
  <si>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</si>
  <si>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</si>
  <si>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</si>
  <si>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</si>
  <si>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</si>
  <si>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</si>
  <si>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</si>
  <si>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</si>
  <si>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</si>
  <si>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</si>
  <si>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</si>
  <si>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</si>
  <si>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</si>
  <si>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</si>
  <si>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</si>
  <si>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</si>
  <si>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</si>
  <si>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</si>
  <si>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</si>
  <si>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</si>
  <si>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</si>
  <si>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</si>
  <si>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</si>
  <si>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</si>
  <si>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</si>
  <si>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</si>
  <si>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</si>
  <si>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</si>
  <si>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</si>
  <si>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</si>
  <si>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</si>
  <si>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</si>
  <si>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</si>
  <si>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</si>
  <si>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</si>
  <si>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</si>
  <si>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</si>
  <si>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</si>
  <si>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</si>
  <si>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</si>
  <si>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</si>
  <si>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</si>
  <si>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</si>
  <si>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</si>
  <si>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</si>
  <si>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</si>
  <si>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</si>
  <si>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</si>
  <si>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</si>
  <si>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</si>
  <si>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</si>
  <si>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</si>
  <si>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</si>
  <si>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</si>
  <si>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</si>
  <si>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</si>
  <si>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</si>
  <si>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</si>
  <si>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</si>
  <si>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</si>
  <si>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</si>
  <si>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</si>
  <si>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</si>
  <si>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</si>
  <si>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</si>
  <si>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</si>
  <si>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</si>
  <si>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</si>
  <si>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</si>
  <si>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</si>
  <si>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</si>
  <si>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</si>
  <si>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</si>
  <si>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</si>
  <si>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</si>
  <si>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</si>
  <si>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</si>
  <si>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</si>
  <si>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</si>
  <si>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</si>
  <si>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</si>
  <si>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</si>
  <si>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</si>
  <si>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</si>
  <si>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</si>
  <si>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</si>
  <si>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</si>
  <si>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</si>
  <si>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</si>
  <si>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</si>
  <si>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</si>
  <si>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</si>
  <si>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</si>
  <si>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</si>
  <si>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</si>
  <si>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</si>
  <si>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</si>
  <si>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</si>
  <si>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</si>
  <si>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</si>
  <si>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</si>
  <si>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</si>
  <si>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</si>
  <si>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</si>
  <si>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</si>
  <si>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</si>
  <si>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</si>
  <si>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</si>
  <si>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</si>
  <si>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</si>
  <si>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</si>
  <si>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</si>
  <si>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</si>
  <si>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</si>
  <si>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</si>
  <si>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</si>
  <si>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</si>
  <si>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</si>
  <si>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</si>
  <si>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</si>
  <si>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</si>
  <si>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</si>
  <si>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</si>
  <si>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</si>
  <si>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</si>
  <si>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</si>
  <si>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</si>
  <si>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</si>
  <si>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</si>
  <si>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</si>
  <si>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</si>
  <si>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</si>
  <si>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</si>
  <si>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</si>
  <si>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</si>
  <si>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</si>
  <si>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</si>
  <si>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</si>
  <si>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</si>
  <si>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</si>
  <si>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</si>
  <si>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</si>
  <si>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</si>
  <si>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</si>
  <si>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</si>
  <si>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</si>
  <si>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</si>
  <si>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</si>
  <si>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</si>
  <si>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</si>
  <si>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</si>
  <si>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</si>
  <si>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</si>
  <si>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</si>
  <si>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</si>
  <si>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</si>
  <si>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</si>
  <si>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</si>
  <si>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</si>
  <si>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</si>
  <si>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</si>
  <si>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</si>
  <si>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</si>
  <si>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</si>
  <si>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</si>
  <si>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</si>
  <si>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</si>
  <si>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</si>
  <si>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</si>
  <si>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</si>
  <si>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</si>
  <si>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</si>
  <si>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</si>
  <si>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</si>
  <si>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</si>
  <si>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</si>
  <si>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</si>
  <si>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</si>
  <si>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</si>
  <si>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</si>
  <si>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</si>
  <si>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</si>
  <si>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</si>
  <si>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</si>
  <si>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</si>
  <si>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</si>
  <si>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</si>
  <si>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</si>
  <si>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</si>
  <si>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</si>
  <si>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</si>
  <si>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</si>
  <si>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</si>
  <si>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</si>
  <si>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</si>
  <si>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</si>
  <si>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</si>
  <si>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</si>
  <si>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</si>
  <si>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</si>
  <si>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</si>
  <si>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</si>
  <si>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</si>
  <si>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</si>
  <si>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</si>
  <si>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</si>
  <si>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</si>
  <si>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</si>
  <si>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</si>
  <si>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</si>
  <si>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</si>
  <si>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</si>
  <si>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</si>
  <si>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</si>
  <si>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</si>
  <si>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</si>
  <si>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</si>
  <si>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</si>
  <si>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</si>
  <si>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</si>
  <si>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</si>
  <si>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</si>
  <si>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</si>
  <si>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</si>
  <si>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</si>
  <si>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</si>
  <si>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</si>
  <si>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</si>
  <si>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</si>
  <si>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</si>
  <si>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</si>
  <si>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</si>
  <si>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</si>
  <si>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</si>
  <si>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</si>
  <si>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</si>
  <si>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</si>
  <si>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</si>
  <si>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</si>
  <si>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</si>
  <si>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</si>
  <si>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</si>
  <si>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</si>
  <si>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</si>
  <si>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</si>
  <si>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</si>
  <si>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</si>
  <si>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</si>
  <si>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</si>
  <si>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</si>
  <si>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</si>
  <si>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</si>
  <si>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</si>
  <si>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</si>
  <si>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</si>
  <si>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</si>
  <si>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</si>
  <si>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</si>
  <si>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</si>
  <si>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</si>
  <si>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</si>
  <si>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</si>
  <si>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</si>
  <si>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</si>
  <si>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</si>
  <si>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</si>
  <si>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</si>
  <si>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</si>
  <si>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</si>
  <si>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</si>
  <si>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</si>
  <si>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</si>
  <si>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</si>
  <si>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</si>
  <si>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</si>
  <si>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</si>
  <si>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</si>
  <si>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</si>
  <si>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</si>
  <si>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</si>
  <si>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</si>
  <si>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</si>
  <si>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</si>
  <si>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</si>
  <si>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</si>
  <si>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</si>
  <si>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</si>
  <si>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</si>
  <si>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</si>
  <si>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</si>
  <si>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</si>
  <si>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</si>
  <si>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</si>
  <si>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</si>
  <si>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</si>
  <si>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</si>
  <si>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</si>
  <si>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</si>
  <si>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</si>
  <si>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</si>
  <si>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</si>
  <si>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</si>
  <si>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</si>
  <si>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</si>
  <si>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</si>
  <si>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</si>
  <si>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</si>
  <si>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</si>
  <si>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</si>
  <si>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</si>
  <si>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</si>
  <si>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</si>
  <si>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</si>
  <si>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</si>
  <si>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</si>
  <si>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</si>
  <si>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</si>
  <si>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</si>
  <si>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</si>
  <si>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</si>
  <si>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</si>
  <si>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</si>
  <si>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</si>
  <si>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</si>
  <si>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</si>
  <si>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</si>
  <si>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</si>
  <si>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</si>
  <si>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</si>
  <si>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</si>
  <si>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</si>
  <si>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</si>
  <si>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</si>
  <si>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</si>
  <si>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</si>
  <si>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</si>
  <si>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</si>
  <si>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</si>
  <si>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</si>
  <si>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</si>
  <si>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</si>
  <si>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</si>
  <si>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</si>
  <si>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</si>
  <si>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</si>
  <si>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</si>
  <si>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</si>
  <si>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</si>
  <si>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</si>
  <si>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</si>
  <si>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</si>
  <si>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</si>
  <si>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</si>
  <si>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</si>
  <si>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</si>
  <si>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</si>
  <si>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</si>
  <si>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</si>
  <si>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</si>
  <si>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</si>
  <si>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</si>
  <si>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</si>
  <si>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</si>
  <si>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</si>
  <si>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</si>
  <si>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</si>
  <si>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</si>
  <si>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</si>
  <si>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</si>
  <si>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</si>
  <si>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</si>
  <si>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</si>
  <si>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</si>
  <si>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</si>
  <si>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</si>
  <si>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</si>
  <si>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</si>
  <si>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</si>
  <si>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</si>
  <si>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</si>
  <si>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</si>
  <si>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</si>
  <si>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</si>
  <si>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</si>
  <si>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</si>
  <si>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</si>
  <si>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</si>
  <si>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</si>
  <si>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</si>
  <si>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</si>
  <si>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</si>
  <si>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</si>
  <si>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</si>
  <si>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</si>
  <si>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</si>
  <si>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</si>
  <si>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</si>
  <si>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</si>
  <si>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</si>
  <si>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</si>
  <si>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</si>
  <si>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</si>
  <si>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</si>
  <si>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</si>
  <si>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</si>
  <si>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</si>
  <si>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</si>
  <si>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</si>
  <si>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</si>
  <si>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</si>
  <si>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</si>
  <si>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</si>
  <si>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</si>
  <si>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</si>
  <si>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</si>
  <si>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</si>
  <si>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</si>
  <si>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</si>
  <si>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</si>
  <si>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</si>
  <si>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</si>
  <si>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</si>
  <si>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</si>
  <si>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</si>
  <si>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</si>
  <si>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</si>
  <si>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</si>
  <si>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</si>
  <si>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</si>
  <si>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</si>
  <si>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</si>
  <si>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</si>
  <si>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</si>
  <si>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</si>
  <si>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</si>
  <si>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</si>
  <si>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</si>
  <si>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</si>
  <si>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</si>
  <si>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</si>
  <si>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</si>
  <si>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</si>
  <si>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</si>
  <si>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</si>
  <si>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</si>
  <si>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</si>
  <si>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</si>
  <si>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</si>
  <si>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</si>
  <si>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</si>
  <si>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</si>
  <si>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</si>
  <si>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</si>
  <si>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</si>
  <si>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</si>
  <si>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</si>
  <si>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</si>
  <si>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</si>
  <si>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</si>
  <si>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</si>
  <si>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</si>
  <si>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</si>
  <si>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</si>
  <si>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</si>
  <si>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</si>
  <si>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</si>
  <si>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</si>
  <si>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</si>
  <si>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</si>
  <si>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</si>
  <si>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</si>
  <si>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</si>
  <si>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</si>
  <si>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</si>
  <si>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</si>
  <si>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</si>
  <si>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</si>
  <si>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</si>
  <si>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</si>
  <si>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</si>
  <si>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</si>
  <si>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</si>
  <si>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</si>
  <si>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</si>
  <si>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</si>
  <si>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</si>
  <si>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</si>
  <si>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</si>
  <si>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</si>
  <si>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</si>
  <si>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</si>
  <si>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</si>
  <si>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</si>
  <si>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</si>
  <si>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</si>
  <si>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</si>
  <si>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</si>
  <si>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</si>
  <si>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</si>
  <si>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</si>
  <si>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</si>
  <si>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</si>
  <si>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</si>
  <si>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</si>
  <si>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</si>
  <si>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</si>
  <si>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</si>
  <si>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</si>
  <si>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</si>
  <si>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</si>
  <si>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</si>
  <si>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</si>
  <si>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</si>
  <si>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</si>
  <si>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</si>
  <si>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</si>
  <si>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</si>
  <si>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</si>
  <si>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</si>
  <si>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</si>
  <si>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</si>
  <si>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</si>
  <si>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</si>
  <si>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</si>
  <si>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</si>
  <si>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</si>
  <si>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</si>
  <si>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</si>
  <si>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</si>
  <si>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</si>
  <si>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</si>
  <si>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</si>
  <si>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</si>
  <si>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</si>
  <si>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</si>
  <si>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</si>
  <si>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</si>
  <si>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</si>
  <si>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</si>
  <si>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</si>
  <si>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</si>
  <si>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</si>
  <si>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</si>
  <si>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</si>
  <si>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</si>
  <si>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</si>
  <si>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</si>
  <si>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</si>
  <si>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</si>
  <si>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</si>
  <si>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</si>
  <si>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</si>
  <si>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</si>
  <si>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</si>
  <si>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</si>
  <si>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</si>
  <si>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</si>
  <si>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</si>
  <si>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</si>
  <si>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</si>
  <si>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</si>
  <si>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</si>
  <si>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</si>
  <si>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</si>
  <si>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</si>
  <si>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</si>
  <si>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</si>
  <si>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</si>
  <si>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</si>
  <si>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</si>
  <si>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</si>
  <si>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</si>
  <si>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</si>
  <si>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</si>
  <si>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</si>
  <si>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</si>
  <si>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</si>
  <si>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</si>
  <si>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</si>
  <si>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</si>
  <si>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</si>
  <si>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</si>
  <si>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</si>
  <si>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</si>
  <si>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</si>
  <si>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</si>
  <si>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</si>
  <si>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</si>
  <si>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</si>
  <si>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</si>
  <si>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</si>
  <si>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</si>
  <si>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</si>
  <si>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</si>
  <si>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</si>
  <si>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</si>
  <si>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</si>
  <si>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</si>
  <si>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</si>
  <si>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</si>
  <si>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</si>
  <si>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</si>
  <si>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</si>
  <si>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</si>
  <si>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</si>
  <si>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</si>
  <si>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</si>
  <si>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</si>
  <si>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</si>
  <si>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</si>
  <si>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</si>
  <si>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</si>
  <si>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</si>
  <si>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</si>
  <si>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</si>
  <si>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</si>
  <si>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</si>
  <si>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</si>
  <si>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</si>
  <si>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</si>
  <si>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</si>
  <si>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</si>
  <si>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</si>
  <si>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</si>
  <si>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</si>
  <si>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</si>
  <si>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</si>
  <si>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</si>
  <si>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</si>
  <si>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</si>
  <si>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</si>
  <si>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</si>
  <si>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</si>
  <si>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</si>
  <si>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</si>
  <si>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</si>
  <si>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</si>
  <si>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</si>
  <si>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</si>
  <si>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</si>
  <si>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</si>
  <si>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</si>
  <si>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</si>
  <si>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</si>
  <si>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</si>
  <si>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</si>
  <si>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</si>
  <si>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</si>
  <si>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</si>
  <si>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</si>
  <si>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</si>
  <si>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</si>
  <si>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</si>
  <si>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</si>
  <si>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</si>
  <si>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</si>
  <si>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</si>
  <si>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</si>
  <si>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</si>
  <si>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</si>
  <si>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</si>
  <si>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</si>
  <si>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</si>
  <si>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</si>
  <si>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</si>
  <si>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</si>
  <si>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</si>
  <si>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</si>
  <si>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</si>
  <si>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</si>
  <si>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</si>
  <si>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</si>
  <si>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</si>
  <si>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</si>
  <si>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</si>
  <si>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</si>
  <si>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</si>
  <si>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</si>
  <si>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</si>
  <si>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</si>
  <si>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</si>
  <si>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</si>
  <si>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</si>
  <si>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</si>
  <si>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</si>
  <si>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</si>
  <si>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</si>
  <si>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</si>
  <si>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</si>
  <si>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</si>
  <si>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</si>
  <si>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</si>
  <si>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</si>
  <si>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</si>
  <si>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</si>
  <si>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</si>
  <si>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</si>
  <si>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</si>
  <si>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</si>
  <si>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</si>
  <si>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</si>
  <si>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</si>
  <si>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</si>
  <si>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</si>
  <si>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</si>
  <si>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</si>
  <si>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</si>
  <si>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</si>
  <si>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</si>
  <si>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</si>
  <si>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</si>
  <si>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</si>
  <si>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</si>
  <si>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</si>
  <si>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</si>
  <si>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</si>
  <si>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</si>
  <si>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</si>
  <si>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</si>
  <si>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</si>
  <si>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</si>
  <si>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</si>
  <si>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</si>
  <si>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</si>
  <si>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</si>
  <si>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</si>
  <si>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</si>
  <si>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</si>
  <si>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</si>
  <si>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</si>
  <si>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</si>
  <si>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</si>
  <si>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</si>
  <si>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</si>
  <si>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</si>
  <si>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</si>
  <si>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</si>
  <si>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</si>
  <si>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</si>
  <si>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</si>
  <si>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</si>
  <si>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</si>
  <si>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</si>
  <si>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</si>
  <si>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</si>
  <si>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</si>
  <si>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</si>
  <si>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</si>
  <si>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</si>
  <si>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</si>
  <si>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</si>
  <si>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</si>
  <si>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</si>
  <si>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</si>
  <si>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</si>
  <si>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</si>
  <si>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</si>
  <si>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</si>
  <si>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</si>
  <si>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</si>
  <si>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</si>
  <si>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</si>
  <si>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</si>
  <si>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</si>
  <si>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</si>
  <si>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</si>
  <si>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</si>
  <si>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</si>
  <si>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</si>
  <si>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</si>
  <si>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</si>
  <si>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</si>
  <si>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</si>
  <si>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</si>
  <si>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</si>
  <si>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</si>
  <si>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</si>
  <si>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</si>
  <si>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</si>
  <si>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</si>
  <si>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</si>
  <si>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</si>
  <si>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</si>
  <si>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</si>
  <si>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</si>
  <si>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</si>
  <si>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</si>
  <si>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</si>
  <si>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</si>
  <si>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</si>
  <si>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</si>
  <si>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</si>
  <si>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</si>
  <si>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</si>
  <si>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</si>
  <si>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</si>
  <si>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</si>
  <si>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</si>
  <si>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</si>
  <si>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</si>
  <si>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</si>
  <si>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</si>
  <si>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</si>
  <si>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</si>
  <si>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</si>
  <si>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</si>
  <si>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</si>
  <si>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</si>
  <si>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</si>
  <si>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</si>
  <si>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</si>
  <si>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</si>
  <si>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</si>
  <si>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</si>
  <si>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</si>
  <si>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</si>
  <si>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</si>
  <si>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</si>
  <si>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</si>
  <si>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</si>
  <si>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</si>
  <si>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</si>
  <si>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</si>
  <si>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</si>
  <si>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</si>
  <si>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</si>
  <si>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</si>
  <si>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</si>
  <si>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</si>
  <si>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</si>
  <si>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</si>
  <si>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</si>
  <si>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</si>
  <si>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</si>
  <si>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</si>
  <si>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</si>
  <si>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</si>
  <si>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</si>
  <si>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</si>
  <si>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</si>
  <si>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</si>
  <si>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</si>
  <si>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</si>
  <si>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</si>
  <si>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</si>
  <si>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</si>
  <si>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</si>
  <si>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</si>
  <si>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</si>
  <si>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</si>
  <si>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</si>
  <si>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</si>
  <si>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</si>
  <si>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</si>
  <si>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</si>
  <si>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</si>
  <si>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</si>
  <si>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</si>
  <si>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</si>
  <si>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</si>
  <si>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</si>
  <si>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</si>
  <si>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</si>
  <si>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</si>
  <si>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</si>
  <si>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</si>
  <si>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</si>
  <si>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</si>
  <si>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</si>
  <si>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</si>
  <si>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</si>
  <si>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</si>
  <si>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</si>
  <si>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</si>
  <si>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</si>
  <si>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</si>
  <si>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</si>
  <si>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</si>
  <si>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</si>
  <si>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</si>
  <si>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</si>
  <si>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</si>
  <si>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</si>
  <si>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</si>
  <si>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</si>
  <si>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</si>
  <si>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</si>
  <si>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</si>
  <si>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</si>
  <si>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</si>
  <si>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</si>
  <si>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</si>
  <si>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</si>
  <si>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</si>
  <si>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</si>
  <si>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</si>
  <si>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</si>
  <si>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</si>
  <si>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</si>
  <si>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</si>
  <si>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</si>
  <si>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</si>
  <si>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</si>
  <si>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</si>
  <si>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</si>
  <si>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</si>
  <si>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</si>
  <si>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</si>
  <si>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</si>
  <si>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</si>
  <si>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</si>
  <si>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</si>
  <si>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</si>
  <si>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</si>
  <si>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</si>
  <si>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</si>
  <si>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</si>
  <si>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</si>
  <si>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</si>
  <si>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</si>
  <si>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</si>
  <si>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</si>
  <si>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</si>
  <si>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</si>
  <si>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</si>
  <si>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</si>
  <si>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</si>
  <si>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</si>
  <si>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</si>
  <si>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</si>
  <si>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</si>
  <si>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</si>
  <si>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</si>
  <si>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</si>
  <si>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</si>
  <si>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</si>
  <si>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</si>
  <si>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</si>
  <si>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</si>
  <si>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</si>
  <si>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</si>
  <si>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</si>
  <si>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</si>
  <si>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</si>
  <si>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</si>
  <si>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</si>
  <si>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</si>
  <si>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</si>
  <si>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</si>
  <si>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</si>
  <si>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</si>
  <si>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</si>
  <si>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</si>
  <si>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</si>
  <si>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</si>
  <si>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</si>
  <si>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</si>
  <si>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</si>
  <si>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</si>
  <si>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</si>
  <si>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</si>
  <si>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</si>
  <si>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</si>
  <si>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</si>
  <si>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</si>
  <si>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</si>
  <si>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</si>
  <si>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</si>
  <si>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</si>
  <si>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</si>
  <si>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</si>
  <si>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</si>
  <si>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</si>
  <si>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</si>
  <si>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</si>
  <si>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</si>
  <si>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</si>
  <si>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</si>
  <si>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</si>
  <si>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</si>
  <si>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</si>
  <si>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</si>
  <si>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</si>
  <si>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</si>
  <si>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</si>
  <si>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</si>
  <si>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</si>
  <si>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</si>
  <si>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</si>
  <si>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</si>
  <si>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</si>
  <si>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</si>
  <si>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</si>
  <si>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</si>
  <si>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</si>
  <si>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</si>
  <si>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</si>
  <si>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</si>
  <si>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</si>
  <si>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</si>
  <si>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</si>
  <si>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</si>
  <si>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</si>
  <si>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</si>
  <si>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</si>
  <si>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</si>
  <si>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</si>
  <si>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</si>
  <si>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</si>
  <si>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</si>
  <si>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</si>
  <si>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</si>
  <si>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</si>
  <si>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</si>
  <si>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</si>
  <si>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</si>
  <si>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</si>
  <si>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</si>
  <si>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</si>
  <si>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</si>
  <si>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</si>
  <si>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</si>
  <si>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</si>
  <si>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</si>
  <si>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</si>
  <si>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</si>
  <si>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</si>
  <si>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</si>
  <si>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</si>
  <si>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</si>
  <si>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</si>
  <si>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</si>
  <si>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</si>
  <si>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</si>
  <si>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</si>
  <si>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</si>
  <si>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</si>
  <si>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</si>
  <si>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</si>
  <si>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</si>
  <si>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</si>
  <si>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</si>
  <si>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</si>
  <si>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</si>
  <si>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</si>
  <si>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</si>
  <si>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</si>
  <si>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</si>
  <si>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</si>
  <si>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</si>
  <si>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</si>
  <si>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</si>
  <si>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</si>
  <si>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</si>
  <si>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</si>
  <si>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</si>
  <si>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</si>
  <si>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</si>
  <si>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</si>
  <si>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</si>
  <si>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</si>
  <si>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</si>
  <si>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</si>
  <si>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</si>
  <si>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</si>
  <si>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</si>
  <si>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</si>
  <si>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</si>
  <si>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</si>
  <si>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</si>
  <si>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</si>
  <si>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</si>
  <si>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</si>
  <si>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</si>
  <si>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</si>
  <si>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</si>
  <si>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</si>
  <si>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</si>
  <si>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</si>
  <si>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</si>
  <si>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</si>
  <si>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</si>
  <si>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</si>
  <si>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</si>
  <si>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</si>
  <si>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</si>
  <si>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</si>
  <si>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</si>
  <si>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</si>
  <si>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</si>
  <si>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</si>
  <si>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</si>
  <si>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</si>
  <si>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</si>
  <si>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</si>
  <si>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</si>
  <si>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</si>
  <si>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</si>
  <si>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</si>
  <si>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</si>
  <si>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</si>
  <si>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</si>
  <si>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</si>
  <si>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</si>
  <si>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</si>
  <si>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</si>
  <si>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</si>
  <si>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</si>
  <si>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</si>
  <si>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</si>
  <si>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</si>
  <si>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</si>
  <si>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</si>
  <si>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</si>
  <si>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</si>
  <si>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</si>
  <si>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</si>
  <si>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</si>
  <si>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</si>
  <si>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</si>
  <si>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</si>
  <si>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</si>
  <si>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</si>
  <si>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</si>
  <si>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</si>
  <si>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</si>
  <si>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</si>
  <si>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</si>
  <si>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</si>
  <si>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</si>
  <si>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</si>
  <si>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</si>
  <si>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</si>
  <si>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</si>
  <si>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</si>
  <si>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</si>
  <si>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</si>
  <si>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</si>
  <si>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</si>
  <si>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</si>
  <si>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</si>
  <si>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</si>
  <si>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</si>
  <si>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</si>
  <si>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</si>
  <si>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</si>
  <si>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</si>
  <si>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</si>
  <si>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</si>
  <si>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</si>
  <si>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</si>
  <si>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</si>
  <si>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</si>
  <si>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</si>
  <si>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</si>
  <si>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</si>
  <si>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</si>
  <si>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</si>
  <si>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</si>
  <si>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</si>
  <si>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</si>
  <si>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</si>
  <si>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</si>
  <si>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</si>
  <si>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</si>
  <si>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</si>
  <si>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</si>
  <si>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</si>
  <si>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</si>
  <si>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</si>
  <si>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</si>
  <si>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</si>
  <si>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</si>
  <si>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</si>
  <si>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</si>
  <si>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</si>
  <si>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</si>
  <si>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</si>
  <si>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</si>
  <si>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</si>
  <si>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</si>
  <si>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</si>
  <si>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</si>
  <si>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</si>
  <si>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</si>
  <si>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</si>
  <si>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</si>
  <si>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</si>
  <si>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</si>
  <si>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</si>
  <si>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</si>
  <si>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</si>
  <si>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</si>
  <si>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</si>
  <si>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</si>
  <si>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</si>
  <si>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</si>
  <si>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</si>
  <si>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</si>
  <si>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</si>
  <si>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</si>
  <si>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</si>
  <si>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</si>
  <si>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</si>
  <si>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</si>
  <si>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</si>
  <si>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</si>
  <si>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</si>
  <si>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</si>
  <si>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</si>
  <si>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</si>
  <si>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</si>
  <si>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</si>
  <si>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</si>
  <si>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</si>
  <si>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</si>
  <si>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</si>
  <si>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</si>
  <si>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</si>
  <si>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</si>
  <si>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</si>
  <si>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</si>
  <si>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</si>
  <si>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</si>
  <si>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</si>
  <si>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</si>
  <si>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</si>
  <si>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</si>
  <si>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</si>
  <si>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</si>
  <si>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</si>
  <si>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</si>
  <si>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</si>
  <si>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</si>
  <si>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</si>
  <si>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</si>
  <si>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</si>
  <si>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</si>
  <si>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</si>
  <si>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</si>
  <si>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</si>
  <si>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</si>
  <si>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</si>
  <si>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</si>
  <si>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</si>
  <si>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</si>
  <si>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</si>
  <si>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</si>
  <si>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</si>
  <si>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</si>
  <si>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</si>
  <si>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</si>
  <si>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</si>
  <si>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</si>
  <si>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</si>
  <si>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</si>
  <si>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</si>
  <si>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</si>
  <si>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</si>
  <si>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</si>
  <si>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</si>
  <si>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</si>
  <si>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</si>
  <si>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</si>
  <si>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</si>
  <si>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</si>
  <si>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</si>
  <si>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</si>
  <si>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</si>
  <si>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</si>
  <si>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</si>
  <si>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</si>
  <si>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</si>
  <si>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</si>
  <si>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</si>
  <si>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</si>
  <si>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</si>
  <si>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</si>
  <si>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</si>
  <si>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</si>
  <si>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</si>
  <si>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</si>
  <si>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</si>
  <si>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</si>
  <si>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</si>
  <si>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</si>
  <si>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</si>
  <si>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</si>
  <si>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</si>
  <si>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</si>
  <si>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</si>
  <si>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</si>
  <si>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</si>
  <si>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</si>
  <si>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</si>
  <si>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</si>
  <si>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</si>
  <si>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</si>
  <si>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</si>
  <si>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</si>
  <si>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</si>
  <si>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</si>
  <si>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</si>
  <si>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</si>
  <si>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</si>
  <si>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</si>
  <si>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</si>
  <si>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</si>
  <si>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</si>
  <si>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</si>
  <si>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</si>
  <si>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</si>
  <si>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</si>
  <si>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</si>
  <si>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</si>
  <si>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</si>
  <si>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</si>
  <si>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</si>
  <si>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</si>
  <si>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</si>
  <si>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</si>
  <si>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</si>
  <si>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</si>
  <si>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</si>
  <si>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</si>
  <si>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</si>
  <si>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</si>
  <si>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</si>
  <si>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</si>
  <si>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</si>
  <si>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</si>
  <si>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</si>
  <si>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</si>
  <si>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</si>
  <si>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</si>
  <si>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</si>
  <si>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</si>
  <si>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</si>
  <si>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</si>
  <si>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</si>
  <si>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</si>
  <si>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</si>
  <si>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</si>
  <si>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</si>
  <si>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</si>
  <si>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</si>
  <si>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</si>
  <si>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</si>
  <si>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</si>
  <si>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</si>
  <si>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</si>
  <si>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</si>
  <si>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</si>
  <si>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</si>
  <si>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</si>
  <si>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</si>
  <si>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</si>
  <si>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</si>
  <si>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</si>
  <si>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</si>
  <si>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</si>
  <si>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</si>
  <si>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</si>
  <si>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</si>
  <si>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</si>
  <si>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</si>
  <si>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</si>
  <si>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</si>
  <si>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</si>
  <si>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</si>
  <si>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</si>
  <si>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</si>
  <si>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</si>
  <si>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</si>
  <si>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</si>
  <si>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</si>
  <si>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</si>
  <si>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</si>
  <si>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</si>
  <si>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</si>
  <si>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</si>
  <si>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</si>
  <si>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</si>
  <si>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</si>
  <si>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</si>
  <si>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</si>
  <si>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</si>
  <si>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</si>
  <si>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</si>
  <si>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</si>
  <si>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</si>
  <si>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</si>
  <si>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</si>
  <si>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</si>
  <si>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</si>
  <si>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</si>
  <si>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</si>
  <si>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</si>
  <si>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</si>
  <si>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</si>
  <si>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</si>
  <si>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</si>
  <si>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</si>
  <si>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</si>
  <si>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</si>
  <si>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</si>
  <si>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</si>
  <si>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</si>
  <si>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</si>
  <si>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</si>
  <si>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</si>
  <si>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</si>
  <si>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</si>
  <si>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</si>
  <si>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</si>
  <si>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</si>
  <si>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</si>
  <si>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</si>
  <si>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</si>
  <si>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</si>
  <si>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</si>
  <si>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</si>
  <si>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</si>
  <si>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</si>
  <si>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</si>
  <si>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</si>
  <si>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</si>
  <si>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</si>
  <si>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</si>
  <si>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</si>
  <si>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</si>
  <si>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</si>
  <si>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</si>
  <si>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</si>
  <si>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</si>
  <si>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</si>
  <si>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</si>
  <si>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</si>
  <si>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</si>
  <si>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</si>
  <si>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</si>
  <si>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</si>
  <si>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</si>
  <si>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</si>
  <si>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</si>
  <si>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</si>
  <si>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</si>
  <si>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</si>
  <si>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</si>
  <si>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</si>
  <si>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</si>
  <si>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</si>
  <si>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</si>
  <si>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</si>
  <si>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</si>
  <si>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</si>
  <si>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</si>
  <si>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</si>
  <si>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</si>
  <si>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</si>
  <si>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</si>
  <si>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</si>
  <si>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</si>
  <si>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</si>
  <si>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</si>
  <si>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</si>
  <si>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</si>
  <si>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</si>
  <si>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</si>
  <si>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</si>
  <si>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</si>
  <si>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</si>
  <si>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</si>
  <si>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</si>
  <si>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</si>
  <si>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</si>
  <si>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</si>
  <si>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</si>
  <si>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</si>
  <si>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</si>
  <si>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</si>
  <si>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</si>
  <si>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</si>
  <si>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</si>
  <si>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</si>
  <si>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</si>
  <si>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</si>
  <si>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</si>
  <si>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</si>
  <si>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</si>
  <si>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</si>
  <si>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</si>
  <si>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</si>
  <si>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</si>
  <si>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</si>
  <si>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</si>
  <si>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</si>
  <si>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</si>
  <si>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</si>
  <si>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</si>
  <si>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</si>
  <si>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</si>
  <si>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</si>
  <si>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</si>
  <si>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</si>
  <si>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</si>
  <si>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</si>
  <si>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</si>
  <si>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</si>
  <si>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</si>
  <si>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</si>
  <si>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</si>
  <si>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</si>
  <si>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</si>
  <si>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</si>
  <si>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</si>
  <si>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</si>
  <si>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</si>
  <si>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</si>
  <si>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</si>
  <si>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</si>
  <si>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</si>
  <si>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</si>
  <si>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</si>
  <si>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</si>
  <si>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</si>
  <si>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</si>
  <si>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</si>
  <si>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</si>
  <si>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</si>
  <si>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</si>
  <si>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</si>
  <si>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</si>
  <si>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</si>
  <si>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</si>
  <si>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</si>
  <si>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</si>
  <si>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</si>
  <si>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</si>
  <si>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</si>
  <si>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</si>
  <si>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</si>
  <si>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</si>
  <si>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</si>
  <si>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</si>
  <si>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</si>
  <si>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</si>
  <si>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</si>
  <si>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</si>
  <si>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</si>
  <si>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</si>
  <si>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</si>
  <si>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</si>
  <si>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</si>
  <si>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</si>
  <si>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</si>
  <si>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</si>
  <si>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</si>
  <si>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</si>
  <si>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</si>
  <si>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</si>
  <si>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</si>
  <si>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</si>
  <si>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</si>
  <si>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</si>
  <si>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</si>
  <si>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</si>
  <si>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</si>
  <si>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</si>
  <si>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</si>
  <si>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</si>
  <si>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</si>
  <si>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</si>
  <si>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</si>
  <si>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</si>
  <si>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</si>
  <si>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</si>
  <si>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</si>
  <si>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</si>
  <si>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</si>
  <si>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</si>
  <si>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</si>
  <si>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</si>
  <si>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</si>
  <si>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</si>
  <si>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</si>
  <si>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</si>
  <si>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</si>
  <si>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</si>
  <si>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</si>
  <si>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</si>
  <si>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</si>
  <si>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</si>
  <si>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</si>
  <si>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</si>
  <si>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</si>
  <si>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</si>
  <si>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</si>
  <si>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</si>
  <si>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</si>
  <si>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</si>
  <si>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</si>
  <si>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</si>
  <si>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</si>
  <si>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</si>
  <si>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</si>
  <si>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</si>
  <si>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</si>
  <si>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</si>
  <si>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</si>
  <si>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</si>
  <si>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</si>
  <si>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</si>
  <si>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</si>
  <si>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</si>
  <si>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</si>
  <si>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</si>
  <si>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</si>
  <si>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</si>
  <si>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</si>
  <si>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</si>
  <si>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</si>
  <si>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</si>
  <si>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</si>
  <si>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</si>
  <si>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</si>
  <si>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</si>
  <si>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</si>
  <si>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</si>
  <si>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</si>
  <si>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</si>
  <si>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</si>
  <si>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</si>
  <si>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</si>
  <si>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</si>
  <si>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</si>
  <si>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</si>
  <si>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</si>
  <si>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</si>
  <si>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</si>
  <si>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</si>
  <si>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</si>
  <si>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</si>
  <si>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</si>
  <si>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</si>
  <si>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</si>
  <si>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</si>
  <si>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</si>
  <si>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</si>
  <si>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</si>
  <si>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</si>
  <si>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</si>
  <si>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</si>
  <si>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</si>
  <si>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</si>
  <si>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</si>
  <si>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</si>
  <si>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</si>
  <si>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</si>
  <si>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</si>
  <si>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</si>
  <si>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</si>
  <si>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</si>
  <si>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</si>
  <si>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</si>
  <si>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</si>
  <si>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</si>
  <si>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</si>
  <si>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</si>
  <si>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</si>
  <si>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</si>
  <si>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</si>
  <si>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</si>
  <si>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</si>
  <si>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</si>
  <si>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</si>
  <si>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</si>
  <si>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</si>
  <si>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</si>
  <si>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</si>
  <si>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</si>
  <si>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</si>
  <si>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</si>
  <si>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</si>
  <si>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</si>
  <si>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</si>
  <si>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</si>
  <si>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</si>
  <si>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</si>
  <si>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</si>
  <si>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</si>
  <si>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</si>
  <si>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</si>
  <si>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</si>
  <si>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</si>
  <si>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</si>
  <si>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</si>
  <si>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</si>
  <si>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</si>
  <si>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</si>
  <si>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</si>
  <si>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</si>
  <si>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</si>
  <si>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</si>
  <si>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</si>
  <si>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</si>
  <si>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</si>
  <si>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</si>
  <si>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</si>
  <si>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</si>
  <si>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</si>
  <si>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</si>
  <si>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</si>
  <si>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</si>
  <si>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</si>
  <si>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</si>
  <si>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</si>
  <si>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</si>
  <si>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</si>
  <si>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</si>
  <si>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</si>
  <si>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</si>
  <si>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</si>
  <si>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</si>
  <si>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</si>
  <si>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</si>
  <si>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</si>
  <si>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</si>
  <si>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</si>
  <si>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</si>
  <si>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</si>
  <si>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</si>
  <si>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</si>
  <si>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</si>
  <si>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</si>
  <si>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</si>
  <si>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</si>
  <si>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</si>
  <si>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</si>
  <si>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</si>
  <si>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</si>
  <si>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</si>
  <si>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</si>
  <si>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</si>
  <si>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</si>
  <si>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</si>
  <si>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</si>
  <si>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</si>
  <si>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</si>
  <si>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</si>
  <si>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</si>
  <si>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</si>
  <si>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</si>
  <si>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</si>
  <si>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</si>
  <si>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</si>
  <si>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</si>
  <si>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</si>
  <si>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</si>
  <si>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</si>
  <si>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</si>
  <si>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</si>
  <si>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</si>
  <si>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</si>
  <si>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</si>
  <si>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</si>
  <si>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</si>
  <si>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</si>
  <si>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</si>
  <si>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</si>
  <si>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</si>
  <si>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</si>
  <si>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</si>
  <si>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</si>
  <si>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</si>
  <si>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</si>
  <si>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</si>
  <si>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</si>
  <si>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</si>
  <si>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</si>
  <si>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</si>
  <si>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</si>
  <si>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</si>
  <si>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</si>
  <si>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</si>
  <si>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</si>
  <si>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</si>
  <si>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</si>
  <si>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</si>
  <si>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</si>
  <si>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</si>
  <si>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</si>
  <si>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</si>
  <si>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</si>
  <si>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</si>
  <si>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</si>
  <si>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</si>
  <si>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</si>
  <si>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</si>
  <si>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</si>
  <si>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</si>
  <si>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</si>
  <si>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</si>
  <si>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</si>
  <si>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</si>
  <si>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</si>
  <si>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</si>
  <si>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</si>
  <si>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</si>
  <si>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</si>
  <si>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</si>
  <si>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</si>
  <si>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</si>
  <si>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</si>
  <si>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</si>
  <si>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</si>
  <si>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</si>
  <si>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</si>
  <si>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</si>
  <si>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</si>
  <si>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</si>
  <si>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</si>
  <si>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</si>
  <si>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</si>
  <si>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</si>
  <si>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</si>
  <si>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</si>
  <si>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</si>
  <si>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</si>
  <si>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</si>
  <si>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</si>
  <si>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</si>
  <si>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</si>
  <si>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</si>
  <si>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</si>
  <si>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</si>
  <si>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</si>
  <si>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</si>
  <si>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</si>
  <si>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</si>
  <si>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</si>
  <si>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</si>
  <si>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</si>
  <si>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</si>
  <si>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</si>
  <si>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</si>
  <si>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</si>
  <si>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</si>
  <si>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</si>
  <si>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</si>
  <si>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</si>
  <si>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</si>
  <si>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</si>
  <si>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</si>
  <si>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</si>
  <si>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</si>
  <si>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</si>
  <si>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</si>
  <si>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</si>
  <si>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</si>
  <si>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</si>
  <si>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</si>
  <si>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</si>
  <si>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</si>
  <si>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</si>
  <si>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</si>
  <si>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</si>
  <si>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</si>
  <si>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</si>
  <si>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</si>
  <si>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</si>
  <si>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</si>
  <si>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</si>
  <si>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</si>
  <si>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</si>
  <si>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</si>
  <si>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</si>
  <si>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</si>
  <si>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</si>
  <si>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</si>
  <si>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</si>
  <si>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</si>
  <si>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</si>
  <si>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</si>
  <si>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</si>
  <si>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</si>
  <si>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</si>
  <si>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</si>
  <si>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</si>
  <si>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</si>
  <si>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</si>
  <si>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</si>
  <si>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</si>
  <si>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</si>
  <si>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</si>
  <si>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</si>
  <si>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</si>
  <si>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</si>
  <si>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</si>
  <si>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</si>
  <si>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</si>
  <si>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</si>
  <si>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</si>
  <si>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</si>
  <si>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</si>
  <si>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</si>
  <si>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</si>
  <si>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</si>
  <si>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</si>
  <si>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</si>
  <si>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</si>
  <si>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</si>
  <si>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</si>
  <si>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</si>
  <si>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</si>
  <si>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</si>
  <si>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</si>
  <si>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</si>
  <si>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</si>
  <si>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</si>
  <si>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</si>
  <si>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</si>
  <si>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</si>
  <si>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</si>
  <si>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</si>
  <si>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</si>
  <si>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</si>
  <si>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</si>
  <si>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</si>
  <si>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</si>
  <si>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</si>
  <si>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</si>
  <si>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</si>
  <si>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</si>
  <si>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</si>
  <si>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</si>
  <si>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</si>
  <si>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</si>
  <si>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</si>
  <si>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</si>
  <si>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</si>
  <si>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</si>
  <si>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</si>
  <si>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</si>
  <si>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</si>
  <si>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</si>
  <si>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</si>
  <si>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</si>
  <si>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</si>
  <si>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</si>
  <si>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</si>
  <si>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</si>
  <si>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</si>
  <si>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</si>
  <si>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</si>
  <si>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</si>
  <si>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</si>
  <si>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</si>
  <si>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</si>
  <si>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</si>
  <si>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</si>
  <si>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</si>
  <si>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</si>
  <si>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</si>
  <si>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</si>
  <si>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</si>
  <si>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</si>
  <si>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</si>
  <si>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</si>
  <si>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</si>
  <si>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</si>
  <si>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</si>
  <si>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</si>
  <si>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</si>
  <si>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</si>
  <si>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</si>
  <si>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</si>
  <si>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</si>
  <si>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</si>
  <si>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</si>
  <si>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</si>
  <si>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</si>
  <si>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</si>
  <si>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</si>
  <si>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</si>
  <si>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</si>
  <si>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</si>
  <si>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</si>
  <si>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</si>
  <si>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</si>
  <si>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</si>
  <si>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</si>
  <si>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</si>
  <si>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</si>
  <si>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</si>
  <si>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</si>
  <si>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</si>
  <si>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</si>
  <si>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</si>
  <si>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</si>
  <si>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</si>
  <si>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</si>
  <si>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</si>
  <si>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</si>
  <si>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</si>
  <si>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</si>
  <si>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</si>
  <si>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</si>
  <si>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</si>
  <si>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</si>
  <si>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</si>
  <si>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</si>
  <si>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</si>
  <si>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</si>
  <si>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</si>
  <si>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</si>
  <si>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</si>
  <si>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</si>
  <si>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</si>
  <si>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</si>
  <si>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</si>
  <si>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</si>
  <si>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</si>
  <si>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</si>
  <si>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</si>
  <si>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</si>
  <si>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</si>
  <si>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</si>
  <si>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</si>
  <si>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</si>
  <si>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</si>
  <si>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</si>
  <si>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</si>
  <si>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</si>
  <si>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</si>
  <si>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</si>
  <si>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</si>
  <si>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</si>
  <si>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</si>
  <si>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</si>
  <si>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</si>
  <si>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</si>
  <si>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</si>
  <si>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</si>
  <si>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</si>
  <si>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</si>
  <si>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</si>
  <si>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</si>
  <si>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</si>
  <si>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</si>
  <si>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</si>
  <si>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</si>
  <si>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</si>
  <si>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</si>
  <si>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</si>
  <si>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</si>
  <si>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</si>
  <si>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</si>
  <si>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</si>
  <si>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</si>
  <si>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</si>
  <si>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</si>
  <si>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</si>
  <si>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</si>
  <si>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</si>
  <si>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</si>
  <si>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</si>
  <si>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</si>
  <si>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</si>
  <si>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</si>
  <si>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</si>
  <si>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</si>
  <si>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</si>
  <si>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</si>
  <si>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</si>
  <si>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</si>
  <si>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</si>
  <si>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</si>
  <si>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</si>
  <si>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</si>
  <si>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</si>
  <si>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</si>
  <si>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</si>
  <si>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</si>
  <si>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</si>
  <si>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</si>
  <si>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</si>
  <si>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</si>
  <si>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</si>
  <si>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</si>
  <si>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</si>
  <si>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</si>
  <si>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</si>
  <si>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</si>
  <si>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</si>
  <si>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</si>
  <si>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</si>
  <si>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</si>
  <si>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</si>
  <si>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</si>
  <si>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</si>
  <si>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</si>
  <si>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</si>
  <si>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</si>
  <si>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</si>
  <si>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</si>
  <si>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</si>
  <si>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</si>
  <si>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</si>
  <si>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</si>
  <si>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</si>
  <si>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</si>
  <si>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</si>
  <si>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</si>
  <si>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</si>
  <si>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</si>
  <si>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</si>
  <si>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</si>
  <si>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</si>
  <si>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</si>
  <si>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</si>
  <si>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</si>
  <si>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</si>
  <si>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</si>
  <si>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</si>
  <si>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</si>
  <si>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</si>
  <si>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</si>
  <si>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</si>
  <si>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</si>
  <si>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</si>
  <si>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</si>
  <si>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</si>
  <si>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</si>
  <si>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</si>
  <si>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</si>
  <si>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</si>
  <si>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</si>
  <si>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</si>
  <si>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</si>
  <si>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</si>
  <si>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</si>
  <si>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</si>
  <si>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</si>
  <si>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</si>
  <si>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</si>
  <si>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</si>
  <si>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</si>
  <si>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</si>
  <si>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</si>
  <si>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</si>
  <si>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</si>
  <si>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</si>
  <si>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</si>
  <si>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</si>
  <si>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</si>
  <si>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</si>
  <si>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</si>
  <si>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</si>
  <si>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</si>
  <si>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</si>
  <si>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</si>
  <si>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</si>
  <si>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</si>
  <si>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</si>
  <si>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</si>
  <si>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</si>
  <si>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</si>
  <si>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</si>
  <si>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</si>
  <si>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</si>
  <si>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</si>
  <si>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</si>
  <si>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</si>
  <si>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</si>
  <si>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</si>
  <si>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</si>
  <si>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</si>
  <si>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</si>
  <si>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</si>
  <si>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</si>
  <si>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</si>
  <si>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</si>
  <si>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</si>
  <si>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</si>
  <si>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</si>
  <si>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</si>
  <si>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</si>
  <si>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</si>
  <si>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</si>
  <si>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</si>
  <si>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</si>
  <si>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</si>
  <si>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</si>
  <si>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</si>
  <si>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</si>
  <si>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</si>
  <si>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</si>
  <si>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</si>
  <si>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</si>
  <si>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</si>
  <si>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</si>
  <si>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</si>
  <si>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</si>
  <si>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</si>
  <si>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</si>
  <si>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</si>
  <si>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</si>
  <si>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</si>
  <si>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</si>
  <si>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</si>
  <si>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</si>
  <si>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</si>
  <si>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</si>
  <si>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</si>
  <si>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</si>
  <si>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</si>
  <si>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</si>
  <si>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</si>
  <si>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</si>
  <si>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</si>
  <si>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</si>
  <si>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</si>
  <si>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</si>
  <si>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</si>
  <si>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</si>
  <si>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</si>
  <si>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</si>
  <si>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</si>
  <si>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</si>
  <si>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</si>
  <si>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</si>
  <si>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</si>
  <si>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</si>
  <si>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</si>
  <si>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</si>
  <si>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</si>
  <si>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</si>
  <si>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</si>
  <si>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</si>
  <si>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</si>
  <si>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</si>
  <si>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</si>
  <si>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</si>
  <si>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</si>
  <si>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</si>
  <si>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</si>
  <si>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</si>
  <si>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</si>
  <si>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</si>
  <si>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</si>
  <si>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</si>
  <si>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</si>
  <si>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</si>
  <si>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</si>
  <si>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</si>
  <si>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</si>
  <si>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</si>
  <si>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</si>
  <si>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</si>
  <si>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</si>
  <si>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</si>
  <si>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</si>
  <si>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</si>
  <si>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</si>
  <si>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</si>
  <si>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</si>
  <si>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</si>
  <si>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</si>
  <si>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</si>
  <si>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</si>
  <si>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</si>
  <si>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</si>
  <si>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</si>
  <si>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</si>
  <si>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</si>
  <si>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</si>
  <si>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</si>
  <si>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</si>
  <si>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</si>
  <si>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</si>
  <si>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</si>
  <si>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</si>
  <si>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</si>
  <si>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</si>
  <si>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</si>
  <si>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</si>
  <si>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</si>
  <si>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</si>
  <si>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</si>
  <si>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</si>
  <si>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</si>
  <si>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</si>
  <si>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</si>
  <si>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</si>
  <si>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</si>
  <si>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</si>
  <si>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</si>
  <si>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</si>
  <si>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</si>
  <si>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</si>
  <si>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</si>
  <si>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</si>
  <si>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</si>
  <si>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</si>
  <si>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</si>
  <si>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</si>
  <si>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</si>
  <si>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</si>
  <si>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</si>
  <si>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</si>
  <si>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</si>
  <si>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</si>
  <si>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</si>
  <si>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</si>
  <si>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</si>
  <si>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</si>
  <si>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</si>
  <si>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</si>
  <si>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</si>
  <si>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</si>
  <si>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</si>
  <si>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</si>
  <si>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</si>
  <si>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</si>
  <si>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</si>
  <si>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</si>
  <si>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</si>
  <si>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</si>
  <si>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</si>
  <si>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</si>
  <si>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</si>
  <si>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</si>
  <si>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</si>
  <si>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</si>
  <si>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</si>
  <si>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</si>
  <si>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</si>
  <si>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</si>
  <si>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</si>
  <si>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</si>
  <si>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</si>
  <si>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</si>
  <si>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</si>
  <si>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</si>
  <si>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</si>
  <si>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</si>
  <si>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</si>
  <si>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</si>
  <si>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</si>
  <si>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</si>
  <si>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</si>
  <si>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</si>
  <si>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</si>
  <si>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</si>
  <si>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</si>
  <si>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</si>
  <si>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</si>
  <si>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</si>
  <si>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</si>
  <si>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</si>
  <si>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</si>
  <si>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</si>
  <si>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</si>
  <si>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</si>
  <si>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</si>
  <si>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</si>
  <si>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</si>
  <si>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</si>
  <si>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</si>
  <si>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</si>
  <si>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</si>
  <si>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</si>
  <si>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</si>
  <si>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</si>
  <si>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</si>
  <si>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</si>
  <si>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</si>
  <si>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</si>
  <si>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</si>
  <si>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</si>
  <si>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</si>
  <si>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</si>
  <si>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</si>
  <si>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</si>
  <si>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</si>
  <si>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</si>
  <si>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</si>
  <si>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</si>
  <si>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</si>
  <si>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</si>
  <si>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</si>
  <si>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</si>
  <si>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</si>
  <si>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</si>
  <si>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</si>
  <si>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</si>
  <si>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</si>
  <si>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</si>
  <si>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</si>
  <si>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</si>
  <si>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</si>
  <si>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</si>
  <si>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</si>
  <si>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</si>
  <si>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</si>
  <si>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</si>
  <si>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</si>
  <si>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</si>
  <si>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</si>
  <si>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</si>
  <si>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</si>
  <si>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</si>
  <si>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</si>
  <si>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</si>
  <si>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</si>
  <si>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</si>
  <si>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</si>
  <si>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</si>
  <si>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</si>
  <si>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</si>
  <si>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</si>
  <si>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</si>
  <si>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</si>
  <si>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</si>
  <si>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</si>
  <si>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</si>
  <si>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</si>
  <si>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</si>
  <si>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</si>
  <si>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</si>
  <si>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</si>
  <si>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</si>
  <si>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</si>
  <si>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</si>
  <si>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</si>
  <si>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</si>
  <si>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</si>
  <si>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</si>
  <si>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</si>
  <si>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</si>
  <si>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</si>
  <si>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</si>
  <si>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</si>
  <si>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</si>
  <si>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</si>
  <si>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</si>
  <si>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</si>
  <si>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</si>
  <si>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</si>
  <si>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</si>
  <si>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</si>
  <si>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</si>
  <si>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</si>
  <si>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</si>
  <si>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</si>
  <si>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</si>
  <si>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</si>
  <si>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</si>
  <si>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</si>
  <si>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</si>
  <si>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</si>
  <si>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</si>
  <si>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</si>
  <si>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</si>
  <si>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</si>
  <si>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</si>
  <si>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</si>
  <si>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</si>
  <si>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</si>
  <si>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</si>
  <si>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</si>
  <si>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</si>
  <si>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</si>
  <si>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</si>
  <si>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</si>
  <si>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</si>
  <si>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</si>
  <si>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</si>
  <si>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</si>
  <si>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</si>
  <si>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</si>
  <si>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</si>
  <si>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</si>
  <si>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</si>
  <si>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</si>
  <si>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</si>
  <si>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</si>
  <si>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</si>
  <si>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</si>
  <si>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</si>
  <si>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</si>
  <si>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</si>
  <si>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</si>
  <si>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</si>
  <si>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</si>
  <si>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</si>
  <si>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</si>
  <si>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</si>
  <si>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</si>
  <si>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</si>
  <si>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</si>
  <si>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</si>
  <si>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</si>
  <si>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</si>
  <si>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</si>
  <si>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</si>
  <si>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</si>
  <si>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</si>
  <si>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</si>
  <si>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</si>
  <si>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</si>
  <si>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</si>
  <si>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</si>
  <si>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</si>
  <si>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</si>
  <si>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</si>
  <si>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</si>
  <si>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</si>
  <si>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</si>
  <si>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</si>
  <si>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</si>
  <si>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</si>
  <si>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</si>
  <si>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</si>
  <si>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</si>
  <si>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</si>
  <si>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</si>
  <si>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</si>
  <si>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</si>
  <si>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</si>
  <si>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</si>
  <si>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</si>
  <si>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</si>
  <si>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</si>
  <si>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</si>
  <si>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</si>
  <si>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</si>
  <si>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</si>
  <si>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</si>
  <si>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</si>
  <si>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</si>
  <si>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</si>
  <si>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</si>
  <si>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</si>
  <si>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</si>
  <si>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</si>
  <si>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</si>
  <si>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</si>
  <si>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</si>
  <si>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</si>
  <si>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</si>
  <si>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</si>
  <si>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</si>
  <si>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</si>
  <si>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</si>
  <si>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</si>
  <si>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</si>
  <si>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</si>
  <si>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</si>
  <si>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</si>
  <si>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</si>
  <si>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</si>
  <si>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</si>
  <si>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</si>
  <si>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</si>
  <si>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</si>
  <si>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</si>
  <si>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</si>
  <si>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</si>
  <si>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</si>
  <si>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</si>
  <si>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</si>
  <si>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</si>
  <si>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</si>
  <si>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</si>
  <si>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</si>
  <si>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</si>
  <si>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</si>
  <si>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</si>
  <si>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</si>
  <si>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</si>
  <si>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</si>
  <si>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</si>
  <si>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</si>
  <si>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</si>
  <si>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</si>
  <si>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</si>
  <si>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</si>
  <si>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</si>
  <si>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</si>
  <si>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</si>
  <si>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</si>
  <si>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</si>
  <si>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</si>
  <si>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</si>
  <si>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</si>
  <si>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</si>
  <si>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</si>
  <si>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</si>
  <si>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</si>
  <si>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</si>
  <si>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</si>
  <si>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</si>
  <si>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</si>
  <si>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</si>
  <si>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</si>
  <si>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</si>
  <si>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</si>
  <si>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</si>
  <si>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</si>
  <si>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</si>
  <si>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</si>
  <si>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</si>
  <si>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</si>
  <si>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</si>
  <si>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</si>
  <si>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</si>
  <si>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</si>
  <si>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</si>
  <si>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</si>
  <si>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</si>
  <si>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</si>
  <si>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</si>
  <si>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</si>
  <si>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</si>
  <si>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</si>
  <si>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</si>
  <si>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</si>
  <si>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</si>
  <si>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</si>
  <si>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</si>
  <si>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</si>
  <si>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</si>
  <si>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</si>
  <si>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</si>
  <si>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</si>
  <si>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</si>
  <si>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</si>
  <si>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</si>
  <si>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</si>
  <si>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</si>
  <si>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</si>
  <si>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</si>
  <si>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</si>
  <si>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</si>
  <si>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</si>
  <si>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</si>
  <si>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</si>
  <si>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</si>
  <si>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</si>
  <si>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</si>
  <si>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</si>
  <si>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</si>
  <si>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</si>
  <si>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</si>
  <si>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</si>
  <si>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</si>
  <si>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</si>
  <si>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</si>
  <si>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</si>
  <si>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</si>
  <si>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</si>
  <si>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</si>
  <si>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</si>
  <si>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</si>
  <si>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</si>
  <si>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</si>
  <si>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</si>
  <si>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</si>
  <si>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</si>
  <si>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</si>
  <si>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</si>
  <si>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</si>
  <si>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</si>
  <si>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</si>
  <si>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</si>
  <si>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</si>
  <si>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</si>
  <si>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</si>
  <si>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</si>
  <si>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</si>
  <si>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</si>
  <si>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</si>
  <si>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</si>
  <si>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</si>
  <si>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</si>
  <si>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</si>
  <si>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</si>
  <si>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</si>
  <si>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</si>
  <si>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</si>
  <si>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</si>
  <si>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</si>
  <si>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</si>
  <si>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</si>
  <si>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</si>
  <si>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</si>
  <si>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</si>
  <si>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</si>
  <si>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</si>
  <si>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</si>
  <si>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</si>
  <si>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</si>
  <si>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</si>
  <si>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</si>
  <si>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</si>
  <si>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</si>
  <si>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</si>
  <si>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</si>
  <si>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</si>
  <si>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</si>
  <si>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</si>
  <si>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</si>
  <si>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</si>
  <si>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</si>
  <si>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</si>
  <si>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</si>
  <si>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</si>
  <si>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</si>
  <si>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</si>
  <si>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</si>
  <si>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</si>
  <si>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</si>
  <si>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</si>
  <si>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</si>
  <si>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</si>
  <si>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</si>
  <si>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</si>
  <si>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</si>
  <si>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</si>
  <si>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</si>
  <si>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</si>
  <si>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</si>
  <si>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</si>
  <si>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</si>
  <si>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</si>
  <si>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</si>
  <si>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</si>
  <si>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</si>
  <si>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</si>
  <si>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</si>
  <si>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</si>
  <si>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</si>
  <si>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</si>
  <si>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</si>
  <si>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</si>
  <si>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</si>
  <si>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</si>
  <si>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</si>
  <si>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</si>
  <si>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</si>
  <si>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</si>
  <si>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</si>
  <si>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</si>
  <si>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</si>
  <si>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</si>
  <si>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</si>
  <si>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</si>
  <si>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</si>
  <si>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</si>
  <si>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</si>
  <si>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</si>
  <si>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</si>
  <si>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</si>
  <si>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</si>
  <si>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</si>
  <si>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</si>
  <si>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</si>
  <si>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</si>
  <si>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</si>
  <si>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</si>
  <si>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</si>
  <si>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</si>
  <si>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</si>
  <si>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</si>
  <si>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</si>
  <si>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</si>
  <si>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</si>
  <si>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</si>
  <si>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</si>
  <si>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</si>
  <si>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</si>
  <si>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</si>
  <si>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</si>
  <si>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</si>
  <si>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</si>
  <si>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</si>
  <si>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</si>
  <si>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</si>
  <si>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</si>
  <si>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</si>
  <si>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</si>
  <si>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</si>
  <si>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</si>
  <si>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</si>
  <si>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</si>
  <si>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</si>
  <si>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</si>
  <si>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</si>
  <si>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</si>
  <si>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</si>
  <si>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</si>
  <si>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</si>
  <si>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</si>
  <si>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</si>
  <si>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</si>
  <si>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</si>
  <si>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</si>
  <si>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</si>
  <si>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</si>
  <si>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</si>
  <si>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</si>
  <si>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</si>
  <si>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</si>
  <si>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</si>
  <si>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</si>
  <si>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</si>
  <si>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</si>
  <si>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</si>
  <si>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</si>
  <si>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</si>
  <si>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</si>
  <si>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</si>
  <si>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</si>
  <si>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</si>
  <si>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</si>
  <si>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</si>
  <si>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</si>
  <si>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</si>
  <si>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</si>
  <si>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</si>
  <si>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</si>
  <si>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</si>
  <si>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</si>
  <si>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</si>
  <si>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</si>
  <si>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</si>
  <si>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</si>
  <si>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</si>
  <si>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</si>
  <si>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</si>
  <si>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</si>
  <si>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</si>
  <si>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</si>
  <si>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</si>
  <si>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</si>
  <si>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</si>
  <si>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</si>
  <si>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</si>
  <si>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</si>
  <si>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</si>
  <si>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</si>
  <si>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</si>
  <si>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</si>
  <si>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</si>
  <si>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</si>
  <si>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</si>
  <si>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</si>
  <si>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</si>
  <si>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</si>
  <si>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</si>
  <si>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</si>
  <si>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</si>
  <si>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</si>
  <si>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</si>
  <si>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</si>
  <si>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</si>
  <si>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</si>
  <si>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</si>
  <si>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</si>
  <si>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</si>
  <si>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</si>
  <si>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</si>
  <si>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</si>
  <si>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</si>
  <si>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</si>
  <si>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</si>
  <si>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</si>
  <si>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</si>
  <si>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</si>
  <si>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</si>
  <si>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</si>
  <si>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</si>
  <si>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</si>
  <si>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</si>
  <si>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</si>
  <si>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</si>
  <si>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</si>
  <si>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</si>
  <si>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</si>
  <si>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</si>
  <si>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</si>
  <si>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</si>
  <si>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</si>
  <si>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</si>
  <si>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</si>
  <si>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</si>
  <si>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</si>
  <si>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</si>
  <si>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</si>
  <si>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</si>
  <si>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</si>
  <si>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</si>
  <si>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</si>
  <si>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</si>
  <si>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</si>
  <si>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</si>
  <si>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</si>
  <si>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</si>
  <si>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</si>
  <si>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</si>
  <si>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</si>
  <si>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</si>
  <si>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</si>
  <si>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</si>
  <si>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</si>
  <si>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</si>
  <si>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</si>
  <si>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</si>
  <si>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</si>
  <si>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</si>
  <si>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</si>
  <si>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</si>
  <si>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</si>
  <si>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</si>
  <si>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</si>
  <si>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</si>
  <si>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</si>
  <si>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</si>
  <si>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</si>
  <si>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</si>
  <si>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</si>
  <si>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</si>
  <si>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</si>
  <si>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</si>
  <si>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</si>
  <si>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</si>
  <si>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</si>
  <si>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</si>
  <si>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</si>
  <si>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</si>
  <si>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</si>
  <si>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</si>
  <si>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</si>
  <si>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</si>
  <si>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</si>
  <si>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</si>
  <si>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</si>
  <si>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</si>
  <si>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</si>
  <si>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</si>
  <si>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</si>
  <si>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</si>
  <si>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</si>
  <si>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</si>
  <si>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</si>
  <si>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</si>
  <si>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</si>
  <si>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</si>
  <si>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</si>
  <si>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</si>
  <si>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</si>
  <si>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</si>
  <si>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</si>
  <si>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</si>
  <si>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</si>
  <si>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</si>
  <si>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</si>
  <si>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</si>
  <si>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</si>
  <si>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</si>
  <si>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</si>
  <si>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</si>
  <si>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</si>
  <si>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</si>
  <si>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</si>
  <si>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</si>
  <si>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</si>
  <si>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</si>
  <si>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</si>
  <si>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</si>
  <si>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</si>
  <si>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</si>
  <si>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</si>
  <si>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</si>
  <si>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</si>
  <si>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</si>
  <si>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</si>
  <si>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</si>
  <si>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</si>
  <si>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</si>
  <si>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</si>
  <si>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</si>
  <si>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</si>
  <si>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</si>
  <si>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</si>
  <si>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</si>
  <si>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</si>
  <si>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</si>
  <si>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</si>
  <si>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</si>
  <si>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</si>
  <si>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</si>
  <si>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</si>
  <si>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</si>
  <si>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</si>
  <si>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</si>
  <si>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</si>
  <si>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</si>
  <si>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</si>
  <si>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</si>
  <si>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</si>
  <si>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</si>
  <si>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</si>
  <si>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</si>
  <si>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</si>
  <si>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</si>
  <si>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</si>
  <si>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</si>
  <si>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</si>
  <si>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</si>
  <si>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</si>
  <si>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</si>
  <si>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</si>
  <si>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</si>
  <si>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</si>
  <si>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</si>
  <si>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</si>
  <si>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</si>
  <si>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</si>
  <si>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</si>
  <si>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</si>
  <si>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</si>
  <si>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</si>
  <si>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</si>
  <si>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</si>
  <si>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</si>
  <si>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</si>
  <si>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</si>
  <si>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</si>
  <si>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</si>
  <si>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</si>
  <si>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</si>
  <si>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</si>
  <si>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</si>
  <si>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</si>
  <si>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</si>
  <si>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</si>
  <si>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</si>
  <si>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</si>
  <si>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</si>
  <si>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</si>
  <si>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</si>
  <si>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</si>
  <si>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</si>
  <si>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</si>
  <si>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</si>
  <si>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</si>
  <si>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</si>
  <si>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</si>
  <si>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</si>
  <si>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</si>
  <si>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</si>
  <si>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</si>
  <si>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</si>
  <si>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</si>
  <si>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</si>
  <si>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</si>
  <si>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</si>
  <si>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</si>
  <si>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</si>
  <si>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</si>
  <si>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</si>
  <si>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</si>
  <si>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</si>
  <si>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</si>
  <si>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</si>
  <si>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</si>
  <si>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</si>
  <si>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</si>
  <si>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</si>
  <si>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</si>
  <si>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</si>
  <si>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</si>
  <si>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</si>
  <si>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</si>
  <si>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</si>
  <si>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</si>
  <si>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</si>
  <si>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</si>
  <si>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</si>
  <si>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</si>
  <si>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</si>
  <si>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</si>
  <si>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</si>
  <si>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</si>
  <si>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</si>
  <si>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</si>
  <si>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</si>
  <si>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</si>
  <si>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</si>
  <si>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</si>
  <si>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</si>
  <si>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</si>
  <si>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</si>
  <si>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</si>
  <si>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</si>
  <si>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</si>
  <si>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</si>
  <si>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</si>
  <si>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</si>
  <si>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</si>
  <si>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</si>
  <si>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</si>
  <si>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</si>
  <si>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</si>
  <si>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</si>
  <si>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</si>
  <si>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</si>
  <si>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</si>
  <si>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</si>
  <si>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</si>
  <si>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</si>
  <si>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</si>
  <si>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</si>
  <si>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</si>
  <si>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</si>
  <si>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</si>
  <si>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</si>
  <si>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</si>
  <si>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</si>
  <si>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</si>
  <si>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</si>
  <si>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</si>
  <si>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</si>
  <si>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</si>
  <si>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</si>
  <si>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</si>
  <si>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</si>
  <si>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</si>
  <si>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</si>
  <si>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</si>
  <si>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</si>
  <si>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</si>
  <si>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</si>
  <si>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</si>
  <si>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</si>
  <si>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</si>
  <si>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</si>
  <si>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</si>
  <si>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</si>
  <si>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</si>
  <si>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</si>
  <si>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</si>
  <si>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</si>
  <si>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</si>
  <si>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</si>
  <si>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</si>
  <si>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</si>
  <si>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</si>
  <si>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</si>
  <si>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</si>
  <si>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</si>
  <si>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</si>
  <si>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</si>
  <si>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</si>
  <si>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</si>
  <si>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</si>
  <si>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</si>
  <si>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</si>
  <si>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</si>
  <si>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</si>
  <si>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</si>
  <si>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</si>
  <si>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</si>
  <si>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</si>
  <si>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</si>
  <si>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</si>
  <si>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</si>
  <si>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</si>
  <si>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</si>
  <si>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</si>
  <si>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</si>
  <si>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</si>
  <si>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</si>
  <si>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</si>
  <si>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</si>
  <si>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</si>
  <si>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</si>
  <si>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</si>
  <si>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</si>
  <si>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</si>
  <si>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</si>
  <si>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</si>
  <si>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</si>
  <si>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</si>
  <si>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</si>
  <si>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</si>
  <si>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</si>
  <si>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</si>
  <si>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</si>
  <si>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</si>
  <si>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</si>
  <si>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</si>
  <si>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</si>
  <si>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</si>
  <si>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</si>
  <si>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</si>
  <si>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</si>
  <si>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</si>
  <si>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</si>
  <si>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</si>
  <si>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</si>
  <si>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</si>
  <si>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</si>
  <si>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</si>
  <si>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</si>
  <si>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</si>
  <si>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</si>
  <si>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</si>
  <si>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</si>
  <si>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</si>
  <si>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</si>
  <si>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</si>
  <si>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</si>
  <si>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</si>
  <si>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</si>
  <si>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</si>
  <si>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</si>
  <si>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</si>
  <si>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</si>
  <si>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</si>
  <si>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</si>
  <si>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</si>
  <si>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</si>
  <si>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</si>
  <si>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</si>
  <si>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</si>
  <si>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</si>
  <si>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</si>
  <si>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</si>
  <si>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</si>
  <si>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</si>
  <si>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</si>
  <si>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</si>
  <si>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</si>
  <si>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</si>
  <si>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</si>
  <si>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</si>
  <si>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</si>
  <si>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</si>
  <si>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</si>
  <si>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</si>
  <si>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</si>
  <si>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</si>
  <si>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</si>
  <si>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</si>
  <si>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</si>
  <si>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</si>
  <si>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</si>
  <si>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</si>
  <si>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</si>
  <si>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</si>
  <si>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</si>
  <si>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</si>
  <si>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</si>
  <si>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</si>
  <si>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</si>
  <si>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</si>
  <si>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</si>
  <si>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</si>
  <si>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</si>
  <si>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</si>
  <si>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</si>
  <si>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</si>
  <si>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</si>
  <si>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</si>
  <si>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</si>
  <si>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</si>
  <si>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</si>
  <si>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</si>
  <si>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</si>
  <si>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</si>
  <si>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</si>
  <si>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</si>
  <si>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</si>
  <si>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</si>
  <si>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</si>
  <si>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</si>
  <si>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</si>
  <si>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</si>
  <si>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</si>
  <si>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</si>
  <si>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</si>
  <si>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</si>
  <si>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</si>
  <si>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</si>
  <si>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</si>
  <si>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</si>
  <si>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</si>
  <si>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</si>
  <si>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</si>
  <si>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</si>
  <si>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</si>
  <si>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</si>
  <si>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</si>
  <si>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</si>
  <si>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</si>
  <si>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</si>
  <si>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</si>
  <si>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</si>
  <si>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</si>
  <si>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</si>
  <si>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</si>
  <si>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</si>
  <si>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</si>
  <si>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</si>
  <si>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</si>
  <si>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</si>
  <si>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</si>
  <si>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</si>
  <si>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</si>
  <si>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</si>
  <si>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</si>
  <si>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</si>
  <si>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</si>
  <si>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</si>
  <si>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</si>
  <si>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</si>
  <si>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</si>
  <si>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</si>
  <si>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</si>
  <si>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</si>
  <si>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</si>
  <si>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</si>
  <si>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</si>
  <si>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</si>
  <si>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</si>
  <si>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</si>
  <si>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</si>
  <si>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</si>
  <si>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</si>
  <si>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</si>
  <si>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</si>
  <si>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</si>
  <si>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</si>
  <si>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</si>
  <si>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</si>
  <si>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</si>
  <si>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</si>
  <si>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</si>
  <si>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</si>
  <si>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</si>
  <si>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</si>
  <si>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</si>
  <si>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</si>
  <si>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</si>
  <si>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</si>
  <si>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</si>
  <si>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</si>
  <si>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</si>
  <si>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</si>
  <si>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</si>
  <si>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</si>
  <si>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</si>
  <si>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</si>
  <si>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</si>
  <si>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</si>
  <si>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</si>
  <si>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</si>
  <si>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</si>
  <si>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</si>
  <si>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</si>
  <si>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</si>
  <si>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</si>
  <si>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</si>
  <si>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</si>
  <si>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</si>
  <si>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</si>
  <si>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</si>
  <si>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</si>
  <si>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</si>
  <si>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</si>
  <si>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</si>
  <si>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</si>
  <si>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</si>
  <si>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</si>
  <si>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</si>
  <si>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</si>
  <si>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</si>
  <si>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</si>
  <si>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</si>
  <si>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</si>
  <si>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</si>
  <si>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</si>
  <si>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</si>
  <si>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</si>
  <si>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</si>
  <si>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</si>
  <si>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</si>
  <si>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</si>
  <si>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</si>
  <si>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</si>
  <si>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</si>
  <si>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</si>
  <si>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</si>
  <si>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</si>
  <si>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</si>
  <si>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</si>
  <si>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</si>
  <si>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</si>
  <si>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</si>
  <si>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</si>
  <si>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</si>
  <si>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</si>
  <si>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</si>
  <si>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</si>
  <si>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</si>
  <si>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</si>
  <si>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</si>
  <si>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</si>
  <si>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</si>
  <si>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</si>
  <si>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</si>
  <si>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</si>
  <si>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</si>
  <si>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</si>
  <si>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</si>
  <si>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</si>
  <si>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</si>
  <si>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</si>
  <si>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</si>
  <si>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</si>
  <si>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</si>
  <si>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</si>
  <si>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</si>
  <si>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</si>
  <si>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</si>
  <si>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</si>
  <si>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</si>
  <si>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</si>
  <si>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</si>
  <si>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</si>
  <si>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</si>
  <si>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</si>
  <si>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</si>
  <si>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</si>
  <si>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</si>
  <si>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</si>
  <si>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</si>
  <si>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</si>
  <si>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</si>
  <si>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</si>
  <si>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</si>
  <si>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</si>
  <si>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</si>
  <si>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</si>
  <si>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</si>
  <si>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</si>
  <si>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</si>
  <si>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</si>
  <si>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</si>
  <si>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</si>
  <si>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</si>
  <si>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</si>
  <si>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</si>
  <si>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</si>
  <si>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</si>
  <si>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</si>
  <si>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</si>
  <si>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</si>
  <si>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</si>
  <si>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</si>
  <si>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</si>
  <si>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</si>
  <si>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</si>
  <si>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</si>
  <si>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</si>
  <si>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</si>
  <si>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</si>
  <si>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</si>
  <si>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</si>
  <si>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</si>
  <si>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</si>
  <si>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</si>
  <si>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</si>
  <si>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</si>
  <si>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</si>
  <si>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</si>
  <si>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</si>
  <si>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</si>
  <si>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</si>
  <si>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</si>
  <si>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</si>
  <si>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</si>
  <si>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</si>
  <si>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</si>
  <si>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</si>
  <si>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</si>
  <si>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</si>
  <si>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</si>
  <si>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</si>
  <si>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</si>
  <si>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</si>
  <si>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</si>
  <si>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</si>
  <si>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</si>
  <si>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</si>
  <si>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</si>
  <si>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</si>
  <si>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</si>
  <si>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</si>
  <si>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</si>
  <si>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</si>
  <si>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</si>
  <si>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</si>
  <si>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</si>
  <si>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</si>
  <si>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</si>
  <si>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</si>
  <si>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</si>
  <si>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</si>
  <si>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</si>
  <si>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</si>
  <si>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</si>
  <si>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</si>
  <si>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</si>
  <si>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</si>
  <si>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</si>
  <si>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</si>
  <si>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</si>
  <si>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</si>
  <si>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</si>
  <si>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</si>
  <si>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</si>
  <si>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</si>
  <si>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</si>
  <si>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</si>
  <si>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</si>
  <si>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</si>
  <si>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</si>
  <si>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</si>
  <si>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</si>
  <si>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</si>
  <si>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</si>
  <si>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</si>
  <si>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</si>
  <si>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</si>
  <si>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</si>
  <si>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</si>
  <si>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</si>
  <si>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</si>
  <si>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</si>
  <si>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</si>
  <si>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</si>
  <si>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</si>
  <si>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</si>
  <si>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</si>
  <si>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</si>
  <si>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</si>
  <si>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</si>
  <si>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</si>
  <si>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</si>
  <si>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</si>
  <si>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</si>
  <si>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</si>
  <si>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</si>
  <si>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</si>
  <si>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</si>
  <si>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</si>
  <si>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</si>
  <si>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</si>
  <si>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</si>
  <si>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</si>
  <si>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</si>
  <si>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</si>
  <si>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</si>
  <si>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</si>
  <si>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</si>
  <si>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</si>
  <si>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</si>
  <si>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</si>
  <si>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</si>
  <si>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</si>
  <si>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</si>
  <si>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</si>
  <si>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</si>
  <si>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</si>
  <si>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</si>
  <si>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</si>
  <si>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</si>
  <si>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</si>
  <si>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</si>
  <si>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</si>
  <si>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</si>
  <si>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</si>
  <si>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</si>
  <si>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</si>
  <si>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</si>
  <si>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</si>
  <si>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</si>
  <si>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</si>
  <si>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</si>
  <si>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</si>
  <si>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</si>
  <si>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</si>
  <si>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</si>
  <si>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</si>
  <si>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</si>
  <si>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</si>
  <si>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</si>
  <si>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</si>
  <si>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</si>
  <si>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</si>
  <si>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</si>
  <si>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</si>
  <si>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</si>
  <si>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</si>
  <si>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</si>
  <si>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</si>
  <si>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</si>
  <si>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</si>
  <si>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</si>
  <si>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</si>
  <si>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</si>
  <si>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</si>
  <si>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</si>
  <si>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</si>
  <si>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</si>
  <si>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</si>
  <si>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</si>
  <si>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</si>
  <si>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</si>
  <si>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</si>
  <si>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</si>
  <si>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</si>
  <si>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</si>
  <si>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</si>
  <si>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</si>
  <si>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</si>
  <si>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</si>
  <si>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</si>
  <si>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</si>
  <si>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</si>
  <si>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</si>
  <si>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</si>
  <si>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</si>
  <si>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</si>
  <si>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</si>
  <si>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</si>
  <si>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</si>
  <si>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</si>
  <si>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</si>
  <si>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</si>
  <si>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</si>
  <si>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</si>
  <si>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</si>
  <si>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</si>
  <si>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</si>
  <si>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</si>
  <si>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</si>
  <si>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</si>
  <si>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</si>
  <si>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</si>
  <si>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</si>
  <si>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</si>
  <si>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</si>
  <si>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</si>
  <si>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</si>
  <si>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</si>
  <si>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</si>
  <si>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</si>
  <si>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</si>
  <si>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</si>
  <si>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</si>
  <si>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</si>
  <si>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</si>
  <si>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</si>
  <si>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</si>
  <si>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</si>
  <si>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</si>
  <si>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</si>
  <si>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</si>
  <si>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</si>
  <si>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</si>
  <si>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</si>
  <si>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</si>
  <si>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</si>
  <si>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</si>
  <si>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</si>
  <si>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</si>
  <si>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</si>
  <si>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</si>
  <si>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</si>
  <si>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</si>
  <si>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</si>
  <si>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</si>
  <si>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</si>
  <si>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</si>
  <si>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</si>
  <si>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</si>
  <si>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</si>
  <si>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</si>
  <si>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</si>
  <si>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</si>
  <si>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</si>
  <si>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</si>
  <si>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</si>
  <si>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</si>
  <si>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</si>
  <si>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</si>
  <si>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</si>
  <si>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</si>
  <si>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</si>
  <si>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</si>
  <si>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</si>
  <si>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</si>
  <si>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</si>
  <si>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</si>
  <si>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</si>
  <si>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</si>
  <si>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</si>
  <si>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</si>
  <si>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</si>
  <si>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</si>
  <si>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</si>
  <si>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</si>
  <si>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</si>
  <si>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</si>
  <si>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</si>
  <si>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</si>
  <si>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</si>
  <si>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</si>
  <si>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</si>
  <si>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</si>
  <si>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</si>
  <si>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</si>
  <si>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</si>
  <si>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</si>
  <si>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</si>
  <si>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</si>
  <si>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</si>
  <si>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</si>
  <si>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</si>
  <si>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</si>
  <si>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</si>
  <si>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</si>
  <si>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</si>
  <si>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</si>
  <si>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</si>
  <si>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</si>
  <si>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</si>
  <si>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</si>
  <si>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</si>
  <si>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</si>
  <si>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</si>
  <si>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</si>
  <si>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</si>
  <si>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</si>
  <si>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</si>
  <si>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</si>
  <si>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</si>
  <si>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</si>
  <si>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</si>
  <si>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</si>
  <si>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</si>
  <si>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</si>
  <si>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</si>
  <si>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</si>
  <si>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</si>
  <si>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</si>
  <si>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</si>
  <si>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</si>
  <si>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</si>
  <si>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</si>
  <si>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</si>
  <si>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</si>
  <si>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</si>
  <si>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</si>
  <si>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</si>
  <si>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</si>
  <si>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</si>
  <si>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</si>
  <si>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</si>
  <si>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</si>
  <si>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</si>
  <si>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</si>
  <si>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</si>
  <si>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</si>
  <si>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</si>
  <si>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</si>
  <si>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</si>
  <si>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</si>
  <si>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</si>
  <si>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</si>
  <si>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</si>
  <si>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</si>
  <si>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</si>
  <si>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</si>
  <si>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</si>
  <si>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</si>
  <si>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</si>
  <si>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</si>
  <si>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</si>
  <si>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</si>
  <si>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</si>
  <si>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</si>
  <si>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</si>
  <si>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</si>
  <si>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</si>
  <si>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</si>
  <si>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</si>
  <si>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</si>
  <si>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</si>
  <si>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</si>
  <si>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</si>
  <si>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</si>
  <si>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</si>
  <si>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</si>
  <si>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</si>
  <si>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</si>
  <si>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</si>
  <si>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</si>
  <si>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</si>
  <si>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</si>
  <si>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</si>
  <si>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</si>
  <si>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</si>
  <si>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</si>
  <si>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</si>
  <si>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</si>
  <si>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</si>
  <si>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</si>
  <si>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</si>
  <si>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</si>
  <si>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</si>
  <si>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</si>
  <si>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</si>
  <si>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</si>
  <si>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</si>
  <si>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</si>
  <si>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</si>
  <si>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</si>
  <si>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</si>
  <si>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</si>
  <si>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</si>
  <si>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</si>
  <si>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</si>
  <si>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</si>
  <si>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</si>
  <si>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</si>
  <si>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</si>
  <si>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</si>
  <si>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</si>
  <si>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</si>
  <si>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</si>
  <si>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</si>
  <si>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</si>
  <si>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</si>
  <si>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</si>
  <si>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</si>
  <si>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</si>
  <si>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</si>
  <si>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</si>
  <si>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</si>
  <si>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</si>
  <si>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</si>
  <si>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</si>
  <si>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</si>
  <si>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</si>
  <si>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</si>
  <si>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</si>
  <si>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</si>
  <si>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</si>
  <si>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</si>
  <si>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</si>
  <si>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</si>
  <si>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</si>
  <si>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</si>
  <si>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</si>
  <si>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</si>
  <si>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</si>
  <si>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</si>
  <si>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</si>
  <si>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</si>
  <si>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</si>
  <si>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</si>
  <si>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</si>
  <si>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</si>
  <si>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</si>
  <si>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</si>
  <si>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</si>
  <si>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</si>
  <si>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</si>
  <si>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</si>
  <si>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</si>
  <si>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</si>
  <si>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</si>
  <si>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</si>
  <si>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</si>
  <si>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</si>
  <si>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</si>
  <si>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</si>
  <si>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</si>
  <si>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</si>
  <si>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</si>
  <si>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</si>
  <si>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</si>
  <si>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</si>
  <si>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</si>
  <si>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</si>
  <si>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</si>
  <si>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</si>
  <si>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</si>
  <si>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</si>
  <si>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</si>
  <si>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</si>
  <si>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</si>
  <si>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</si>
  <si>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</si>
  <si>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</si>
  <si>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</si>
  <si>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</si>
  <si>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</si>
  <si>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</si>
  <si>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</si>
  <si>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</si>
  <si>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</si>
  <si>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</si>
  <si>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</si>
  <si>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</si>
  <si>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</si>
  <si>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</si>
  <si>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</si>
  <si>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</si>
  <si>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</si>
  <si>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</si>
  <si>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</si>
  <si>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</si>
  <si>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</si>
  <si>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</si>
  <si>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</si>
  <si>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</si>
  <si>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</si>
  <si>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</si>
  <si>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</si>
  <si>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</si>
  <si>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</si>
  <si>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</si>
  <si>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</si>
  <si>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</si>
  <si>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</si>
  <si>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</si>
  <si>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</si>
  <si>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</si>
  <si>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</si>
  <si>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</si>
  <si>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</si>
  <si>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</si>
  <si>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</si>
  <si>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</si>
  <si>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</si>
  <si>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</si>
  <si>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</si>
  <si>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</si>
  <si>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</si>
  <si>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</si>
  <si>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</si>
  <si>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</si>
  <si>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</si>
  <si>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</si>
  <si>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</si>
  <si>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</si>
  <si>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</si>
  <si>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</si>
  <si>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</si>
  <si>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</si>
  <si>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</si>
  <si>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</si>
  <si>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</si>
  <si>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</si>
  <si>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</si>
  <si>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</si>
  <si>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</si>
  <si>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</si>
  <si>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</si>
  <si>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</si>
  <si>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</si>
  <si>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</si>
  <si>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</si>
  <si>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</si>
  <si>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</si>
  <si>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</si>
  <si>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</si>
  <si>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</si>
  <si>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</si>
  <si>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</si>
  <si>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</si>
  <si>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</si>
  <si>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</si>
  <si>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</si>
  <si>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</si>
  <si>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</si>
  <si>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</si>
  <si>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</si>
  <si>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</si>
  <si>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</si>
  <si>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</si>
  <si>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</si>
  <si>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</si>
  <si>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</si>
  <si>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</si>
  <si>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</si>
  <si>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</si>
  <si>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</si>
  <si>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</si>
  <si>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</si>
  <si>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</si>
  <si>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</si>
  <si>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</si>
  <si>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</si>
  <si>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</si>
  <si>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</si>
  <si>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</si>
  <si>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</si>
  <si>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</si>
  <si>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</si>
  <si>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</si>
  <si>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</si>
  <si>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</si>
  <si>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</si>
  <si>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</si>
  <si>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</si>
  <si>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</si>
  <si>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</si>
  <si>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</si>
  <si>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</si>
  <si>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</si>
  <si>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</si>
  <si>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</si>
  <si>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</si>
  <si>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</si>
  <si>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</si>
  <si>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</si>
  <si>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</si>
  <si>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</si>
  <si>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</si>
  <si>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</si>
  <si>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</si>
  <si>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</si>
  <si>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</si>
  <si>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</si>
  <si>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</si>
  <si>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</si>
  <si>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</si>
  <si>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</si>
  <si>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</si>
  <si>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</si>
  <si>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</si>
  <si>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</si>
  <si>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</si>
  <si>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</si>
  <si>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</si>
  <si>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</si>
  <si>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</si>
  <si>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</si>
  <si>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</si>
  <si>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</si>
  <si>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</si>
  <si>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</si>
  <si>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</si>
  <si>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</si>
  <si>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</si>
  <si>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</si>
  <si>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</si>
  <si>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</si>
  <si>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</si>
  <si>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</si>
  <si>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</si>
  <si>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</si>
  <si>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</si>
  <si>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</si>
  <si>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</si>
  <si>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</si>
  <si>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</si>
  <si>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</si>
  <si>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</si>
  <si>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</si>
  <si>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</si>
  <si>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</si>
  <si>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</si>
  <si>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</si>
  <si>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</si>
  <si>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</si>
  <si>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</si>
  <si>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</si>
  <si>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</si>
  <si>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</si>
  <si>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</si>
  <si>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</si>
  <si>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</si>
  <si>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</si>
  <si>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</si>
  <si>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</si>
  <si>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</si>
  <si>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</si>
  <si>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</si>
  <si>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</si>
  <si>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</si>
  <si>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</si>
  <si>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</si>
  <si>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</si>
  <si>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</si>
  <si>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</si>
  <si>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</si>
  <si>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</si>
  <si>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</si>
  <si>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</si>
  <si>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</si>
  <si>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</si>
  <si>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</si>
  <si>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</si>
  <si>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</si>
  <si>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</si>
  <si>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</si>
  <si>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</si>
  <si>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</si>
  <si>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</si>
  <si>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</si>
  <si>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</si>
  <si>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</si>
  <si>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</si>
  <si>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</si>
  <si>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</si>
  <si>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</si>
  <si>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</si>
  <si>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</si>
  <si>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</si>
  <si>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</si>
  <si>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</si>
  <si>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</si>
  <si>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</si>
  <si>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</si>
  <si>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</si>
  <si>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</si>
  <si>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</si>
  <si>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</si>
  <si>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</si>
  <si>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</si>
  <si>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</si>
  <si>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</si>
  <si>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</si>
  <si>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</si>
  <si>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</si>
  <si>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</si>
  <si>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</si>
  <si>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</si>
  <si>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</si>
  <si>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</si>
  <si>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</si>
  <si>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</si>
  <si>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</si>
  <si>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</si>
  <si>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</si>
  <si>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</si>
  <si>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</si>
  <si>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</si>
  <si>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</si>
  <si>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</si>
  <si>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</si>
  <si>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</si>
  <si>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</si>
  <si>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</si>
  <si>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</si>
  <si>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</si>
  <si>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</si>
  <si>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</si>
  <si>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</si>
  <si>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</si>
  <si>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</si>
  <si>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</si>
  <si>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</si>
  <si>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</si>
  <si>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</si>
  <si>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</si>
  <si>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</si>
  <si>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</si>
  <si>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</si>
  <si>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</si>
  <si>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</si>
  <si>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</si>
  <si>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</si>
  <si>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</si>
  <si>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</si>
  <si>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</si>
  <si>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</si>
  <si>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</si>
  <si>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</si>
  <si>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</si>
  <si>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</si>
  <si>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</si>
  <si>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</si>
  <si>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</si>
  <si>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</si>
  <si>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</si>
  <si>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</si>
  <si>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</si>
  <si>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</si>
  <si>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</si>
  <si>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</si>
  <si>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</si>
  <si>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</si>
  <si>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</si>
  <si>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</si>
  <si>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</si>
  <si>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</si>
  <si>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</si>
  <si>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</si>
  <si>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</si>
  <si>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</si>
  <si>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</si>
  <si>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</si>
  <si>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</si>
  <si>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</si>
  <si>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</si>
  <si>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</si>
  <si>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</si>
  <si>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</si>
  <si>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</si>
  <si>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</si>
  <si>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</si>
  <si>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</si>
  <si>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</si>
  <si>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</si>
  <si>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</si>
  <si>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</si>
  <si>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</si>
  <si>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</si>
  <si>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</si>
  <si>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</si>
  <si>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</si>
  <si>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</si>
  <si>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</si>
  <si>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</si>
  <si>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</si>
  <si>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</si>
  <si>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</si>
  <si>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</si>
  <si>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</si>
  <si>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</si>
  <si>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</si>
  <si>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</si>
  <si>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</si>
  <si>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</si>
  <si>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</si>
  <si>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</si>
  <si>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</si>
  <si>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</si>
  <si>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</si>
  <si>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</si>
  <si>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</si>
  <si>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</si>
  <si>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</si>
  <si>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</si>
  <si>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</si>
  <si>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</si>
  <si>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</si>
  <si>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</si>
  <si>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</si>
  <si>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</si>
  <si>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</si>
  <si>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</si>
  <si>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</si>
  <si>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</si>
  <si>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</si>
  <si>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</si>
  <si>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</si>
  <si>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</si>
  <si>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</si>
  <si>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</si>
  <si>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</si>
  <si>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</si>
  <si>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</si>
  <si>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</si>
  <si>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</si>
  <si>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</si>
  <si>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</si>
  <si>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</si>
  <si>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</si>
  <si>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</si>
  <si>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</si>
  <si>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</si>
  <si>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</si>
  <si>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</si>
  <si>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</si>
  <si>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</si>
  <si>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</si>
  <si>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</si>
  <si>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</si>
  <si>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</si>
  <si>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</si>
  <si>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</si>
  <si>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</si>
  <si>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</si>
  <si>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</si>
  <si>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</si>
  <si>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</si>
  <si>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</si>
  <si>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</si>
  <si>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</si>
  <si>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</si>
  <si>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</si>
  <si>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</si>
  <si>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</si>
  <si>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</si>
  <si>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</si>
  <si>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</si>
  <si>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</si>
  <si>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</si>
  <si>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</si>
  <si>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</si>
  <si>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</si>
  <si>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</si>
  <si>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</si>
  <si>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</si>
  <si>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</si>
  <si>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</si>
  <si>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</si>
  <si>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</si>
  <si>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</si>
  <si>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</si>
  <si>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</si>
  <si>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</si>
  <si>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</si>
  <si>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</si>
  <si>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</si>
  <si>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</si>
  <si>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</si>
  <si>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</si>
  <si>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</si>
  <si>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</si>
  <si>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</si>
  <si>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</si>
  <si>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</si>
  <si>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</si>
  <si>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</si>
  <si>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</si>
  <si>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</si>
  <si>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</si>
  <si>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</si>
  <si>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</si>
  <si>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</si>
  <si>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</si>
  <si>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</si>
  <si>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</si>
  <si>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</si>
  <si>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</si>
  <si>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</si>
  <si>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</si>
  <si>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</si>
  <si>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</si>
  <si>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</si>
  <si>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</si>
  <si>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</si>
  <si>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</si>
  <si>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</si>
  <si>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</si>
  <si>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</si>
  <si>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</si>
  <si>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</si>
  <si>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</si>
  <si>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</si>
  <si>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</si>
  <si>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</si>
  <si>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</si>
  <si>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</si>
  <si>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</si>
  <si>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</si>
  <si>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</si>
  <si>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</si>
  <si>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</si>
  <si>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</si>
  <si>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</si>
  <si>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</si>
  <si>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</si>
  <si>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</si>
  <si>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</si>
  <si>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</si>
  <si>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</si>
  <si>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</si>
  <si>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</si>
  <si>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</si>
  <si>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</si>
  <si>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</si>
  <si>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</si>
  <si>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</si>
  <si>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</si>
  <si>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</si>
  <si>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</si>
  <si>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</si>
  <si>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</si>
  <si>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</si>
  <si>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</si>
  <si>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</si>
  <si>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</si>
  <si>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</si>
  <si>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</si>
  <si>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</si>
  <si>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</si>
  <si>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</si>
  <si>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</si>
  <si>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</si>
  <si>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</si>
  <si>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</si>
  <si>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</si>
  <si>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</si>
  <si>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</si>
  <si>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</si>
  <si>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</si>
  <si>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</si>
  <si>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</si>
  <si>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</si>
  <si>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</si>
  <si>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</si>
  <si>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</si>
  <si>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</si>
  <si>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</si>
  <si>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</si>
  <si>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</si>
  <si>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</si>
  <si>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</si>
  <si>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</si>
  <si>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</si>
  <si>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</si>
  <si>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</si>
  <si>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</si>
  <si>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</si>
  <si>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</si>
  <si>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</si>
  <si>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</si>
  <si>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</si>
  <si>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</si>
  <si>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</si>
  <si>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</si>
  <si>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</si>
  <si>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</si>
  <si>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</si>
  <si>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</si>
  <si>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</si>
  <si>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</si>
  <si>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</si>
  <si>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</si>
  <si>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</si>
  <si>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</si>
  <si>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</si>
  <si>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</si>
  <si>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</si>
  <si>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</si>
  <si>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</si>
  <si>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</si>
  <si>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</si>
  <si>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</si>
  <si>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</si>
  <si>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</si>
  <si>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</si>
  <si>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</si>
  <si>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</si>
  <si>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</si>
  <si>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</si>
  <si>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</si>
  <si>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</si>
  <si>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</si>
  <si>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</si>
  <si>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</si>
  <si>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</si>
  <si>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</si>
  <si>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</si>
  <si>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</si>
  <si>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</si>
  <si>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</si>
  <si>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</si>
  <si>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</si>
  <si>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</si>
  <si>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</si>
  <si>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</si>
  <si>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</si>
  <si>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</si>
  <si>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</si>
  <si>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</si>
  <si>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</si>
  <si>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</si>
  <si>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</si>
  <si>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</si>
  <si>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</si>
  <si>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</si>
  <si>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</si>
  <si>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</si>
  <si>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</si>
  <si>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</si>
  <si>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</si>
  <si>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</si>
  <si>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</si>
  <si>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</si>
  <si>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</si>
  <si>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</si>
  <si>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</si>
  <si>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</si>
  <si>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</si>
  <si>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</si>
  <si>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</si>
  <si>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</si>
  <si>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</si>
  <si>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</si>
  <si>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</si>
  <si>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</si>
  <si>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</si>
  <si>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</si>
  <si>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</si>
  <si>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</si>
  <si>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</si>
  <si>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</si>
  <si>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</si>
  <si>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</si>
  <si>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</si>
  <si>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</si>
  <si>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</si>
  <si>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</si>
  <si>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</si>
  <si>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</si>
  <si>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</si>
  <si>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</si>
  <si>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</si>
  <si>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</si>
  <si>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</si>
  <si>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</si>
  <si>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</si>
  <si>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</si>
  <si>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</si>
  <si>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</si>
  <si>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</si>
  <si>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</si>
  <si>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</si>
  <si>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</si>
  <si>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</si>
  <si>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</si>
  <si>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</si>
  <si>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</si>
  <si>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</si>
  <si>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</si>
  <si>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</si>
  <si>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</si>
  <si>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</si>
  <si>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</si>
  <si>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</si>
  <si>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</si>
  <si>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</si>
  <si>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</si>
  <si>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</si>
  <si>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</si>
  <si>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</si>
  <si>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</si>
  <si>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</si>
  <si>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</si>
  <si>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</si>
  <si>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</si>
  <si>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</si>
  <si>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</si>
  <si>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</si>
  <si>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</si>
  <si>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</si>
  <si>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</si>
  <si>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</si>
  <si>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</si>
  <si>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</si>
  <si>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</si>
  <si>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</si>
  <si>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</si>
  <si>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</si>
  <si>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</si>
  <si>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</si>
  <si>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</si>
  <si>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</si>
  <si>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</si>
  <si>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</si>
  <si>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</si>
  <si>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</si>
  <si>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</si>
  <si>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</si>
  <si>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</si>
  <si>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</si>
  <si>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</si>
  <si>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</si>
  <si>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</si>
  <si>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</si>
  <si>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</si>
  <si>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</si>
  <si>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</si>
  <si>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</si>
  <si>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</si>
  <si>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</si>
  <si>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</si>
  <si>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</si>
  <si>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</si>
  <si>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</si>
  <si>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</si>
  <si>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</si>
  <si>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</si>
  <si>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</si>
  <si>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</si>
  <si>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</si>
  <si>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</si>
  <si>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</si>
  <si>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</si>
  <si>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</si>
  <si>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</si>
  <si>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</si>
  <si>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</si>
  <si>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</si>
  <si>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</si>
  <si>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</si>
  <si>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</si>
  <si>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</si>
  <si>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</si>
  <si>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</si>
  <si>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</si>
  <si>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</si>
  <si>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</si>
  <si>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</si>
  <si>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</si>
  <si>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</si>
  <si>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</si>
  <si>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</si>
  <si>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</si>
  <si>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</si>
  <si>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</si>
  <si>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</si>
  <si>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</si>
  <si>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</si>
  <si>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</si>
  <si>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</si>
  <si>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</si>
  <si>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</si>
  <si>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</si>
  <si>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</si>
  <si>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</si>
  <si>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</si>
  <si>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</si>
  <si>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</si>
  <si>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</si>
  <si>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</si>
  <si>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</si>
  <si>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</si>
  <si>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</si>
  <si>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</si>
  <si>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</si>
  <si>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</si>
  <si>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</si>
  <si>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</si>
  <si>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</si>
  <si>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</si>
  <si>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</si>
  <si>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</si>
  <si>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</si>
  <si>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</si>
  <si>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</si>
  <si>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</si>
  <si>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</si>
  <si>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</si>
  <si>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</si>
  <si>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</si>
  <si>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</si>
  <si>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</si>
  <si>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</si>
  <si>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</si>
  <si>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</si>
  <si>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</si>
  <si>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</si>
  <si>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</si>
  <si>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</si>
  <si>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</si>
  <si>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</si>
  <si>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</si>
  <si>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</si>
  <si>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</si>
  <si>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</si>
  <si>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</si>
  <si>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</si>
  <si>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</si>
  <si>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</si>
  <si>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</si>
  <si>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</si>
  <si>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</si>
  <si>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</si>
  <si>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</si>
  <si>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</si>
  <si>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</si>
  <si>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</si>
  <si>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</si>
  <si>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</si>
  <si>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</si>
  <si>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</si>
  <si>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</si>
  <si>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</si>
  <si>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</si>
  <si>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</si>
  <si>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</si>
  <si>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</si>
  <si>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</si>
  <si>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</si>
  <si>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</si>
  <si>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</si>
  <si>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</si>
  <si>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</si>
  <si>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</si>
  <si>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</si>
  <si>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</si>
  <si>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</si>
  <si>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</si>
  <si>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</si>
  <si>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</si>
  <si>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</si>
  <si>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</si>
  <si>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</si>
  <si>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</si>
  <si>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</si>
  <si>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</si>
  <si>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</si>
  <si>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</si>
  <si>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</si>
  <si>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</si>
  <si>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</si>
  <si>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</si>
  <si>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</si>
  <si>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</si>
  <si>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</si>
  <si>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</si>
  <si>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</si>
  <si>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</si>
  <si>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</si>
  <si>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</si>
  <si>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</si>
  <si>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</si>
  <si>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</si>
  <si>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</si>
  <si>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</si>
  <si>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</si>
  <si>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</si>
  <si>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</si>
  <si>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</si>
  <si>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</si>
  <si>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</si>
  <si>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</si>
  <si>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</si>
  <si>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</si>
  <si>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</si>
  <si>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</si>
  <si>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</si>
  <si>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</si>
  <si>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</si>
  <si>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</si>
  <si>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</si>
  <si>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</si>
  <si>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</si>
  <si>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</si>
  <si>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</si>
  <si>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</si>
  <si>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</si>
  <si>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</si>
  <si>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</si>
  <si>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</si>
  <si>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</si>
  <si>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</si>
  <si>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</si>
  <si>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</si>
  <si>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</si>
  <si>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</si>
  <si>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</si>
  <si>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</si>
  <si>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</si>
  <si>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</si>
  <si>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</si>
  <si>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</si>
  <si>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</si>
  <si>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</si>
  <si>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</si>
  <si>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</si>
  <si>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</si>
  <si>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</si>
  <si>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</si>
  <si>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</si>
  <si>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</si>
  <si>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</si>
  <si>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</si>
  <si>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</si>
  <si>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</si>
  <si>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</si>
  <si>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</si>
  <si>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</si>
  <si>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</si>
  <si>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</si>
  <si>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</si>
  <si>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</si>
  <si>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</si>
  <si>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</si>
  <si>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</si>
  <si>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</si>
  <si>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</si>
  <si>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</si>
  <si>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</si>
  <si>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</si>
  <si>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</si>
  <si>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</si>
  <si>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</si>
  <si>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</si>
  <si>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</si>
  <si>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</si>
  <si>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</si>
  <si>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</si>
  <si>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</si>
  <si>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</si>
  <si>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</si>
  <si>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</si>
  <si>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</si>
  <si>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</si>
  <si>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</si>
  <si>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</si>
  <si>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</si>
  <si>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</si>
  <si>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</si>
  <si>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</si>
  <si>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</si>
  <si>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</si>
  <si>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</si>
  <si>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</si>
  <si>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</si>
  <si>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</si>
  <si>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</si>
  <si>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</si>
  <si>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</si>
  <si>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</si>
  <si>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</si>
  <si>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</si>
  <si>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</si>
  <si>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</si>
  <si>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</si>
  <si>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</si>
  <si>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</si>
  <si>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</si>
  <si>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</si>
  <si>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</si>
  <si>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</si>
  <si>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</si>
  <si>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</si>
  <si>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</si>
  <si>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</si>
  <si>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</si>
  <si>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</si>
  <si>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</si>
  <si>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</si>
  <si>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</si>
  <si>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</si>
  <si>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</si>
  <si>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</si>
  <si>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</si>
  <si>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</si>
  <si>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</si>
  <si>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</si>
  <si>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</si>
  <si>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</si>
  <si>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</si>
  <si>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</si>
  <si>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</si>
  <si>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</si>
  <si>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</si>
  <si>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</si>
  <si>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</si>
  <si>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</si>
  <si>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</si>
  <si>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</si>
  <si>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</si>
  <si>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</si>
  <si>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</si>
  <si>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</si>
  <si>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</si>
  <si>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</si>
  <si>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</si>
  <si>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</si>
  <si>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</si>
  <si>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</si>
  <si>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</si>
  <si>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</si>
  <si>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</si>
  <si>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</si>
  <si>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</si>
  <si>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</si>
  <si>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</si>
  <si>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</si>
  <si>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</si>
  <si>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</si>
  <si>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</si>
  <si>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</si>
  <si>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</si>
  <si>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</si>
  <si>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</si>
  <si>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</si>
  <si>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</si>
  <si>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</si>
  <si>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</si>
  <si>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</si>
  <si>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</si>
  <si>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</si>
  <si>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</si>
  <si>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</si>
  <si>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</si>
  <si>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</si>
  <si>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</si>
  <si>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</si>
  <si>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</si>
  <si>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</si>
  <si>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</si>
  <si>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</si>
  <si>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</si>
  <si>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</si>
  <si>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</si>
  <si>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</si>
  <si>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</si>
  <si>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</si>
  <si>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</si>
  <si>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</si>
  <si>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</si>
  <si>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</si>
  <si>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</si>
  <si>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</si>
  <si>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</si>
  <si>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</si>
  <si>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</si>
  <si>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</si>
  <si>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</si>
  <si>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</si>
  <si>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</si>
  <si>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</si>
  <si>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</si>
  <si>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</si>
  <si>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</si>
  <si>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</si>
  <si>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</si>
  <si>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</si>
  <si>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</si>
  <si>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</si>
  <si>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</si>
  <si>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</si>
  <si>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</si>
  <si>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</si>
  <si>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</si>
  <si>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</si>
  <si>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</si>
  <si>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</si>
  <si>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</si>
  <si>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</si>
  <si>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</si>
  <si>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</si>
  <si>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</si>
  <si>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</si>
  <si>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</si>
  <si>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</si>
  <si>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</si>
  <si>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</si>
  <si>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</si>
  <si>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</si>
  <si>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</si>
  <si>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</si>
  <si>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</si>
  <si>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</si>
  <si>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</si>
  <si>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</si>
  <si>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</si>
  <si>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</si>
  <si>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</si>
  <si>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</si>
  <si>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</si>
  <si>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</si>
  <si>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</si>
  <si>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</si>
  <si>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</si>
  <si>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</si>
  <si>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</si>
  <si>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</si>
  <si>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</si>
  <si>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</si>
  <si>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</si>
  <si>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</si>
  <si>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</si>
  <si>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</si>
  <si>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</si>
  <si>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</si>
  <si>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</si>
  <si>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</si>
  <si>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</si>
  <si>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</si>
  <si>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</si>
  <si>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</si>
  <si>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</si>
  <si>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</si>
  <si>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</si>
  <si>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</si>
  <si>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</si>
  <si>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</si>
  <si>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</si>
  <si>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</si>
  <si>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</si>
  <si>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</si>
  <si>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</si>
  <si>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</si>
  <si>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</si>
  <si>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</si>
  <si>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</si>
  <si>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</si>
  <si>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</si>
  <si>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</si>
  <si>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</si>
  <si>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</si>
  <si>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</si>
  <si>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</si>
  <si>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</si>
  <si>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</si>
  <si>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</si>
  <si>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</si>
  <si>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</si>
  <si>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</si>
  <si>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</si>
  <si>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</si>
  <si>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</si>
  <si>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</si>
  <si>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</si>
  <si>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</si>
  <si>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</si>
  <si>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</si>
  <si>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</si>
  <si>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</si>
  <si>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</si>
  <si>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</si>
  <si>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</si>
  <si>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</si>
  <si>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</si>
  <si>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</si>
  <si>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</si>
  <si>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</si>
  <si>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</si>
  <si>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</si>
  <si>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</si>
  <si>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</si>
  <si>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</si>
  <si>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</si>
  <si>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</si>
  <si>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</si>
  <si>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</si>
  <si>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</si>
  <si>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</si>
  <si>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</si>
  <si>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</si>
  <si>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</si>
  <si>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</si>
  <si>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</si>
  <si>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</si>
  <si>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</si>
  <si>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</si>
  <si>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</si>
  <si>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</si>
  <si>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</si>
  <si>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</si>
  <si>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</si>
  <si>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</si>
  <si>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</si>
  <si>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</si>
  <si>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</si>
  <si>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</si>
  <si>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</si>
  <si>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</si>
  <si>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</si>
  <si>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</si>
  <si>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</si>
  <si>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</si>
  <si>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</si>
  <si>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</si>
  <si>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</si>
  <si>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</si>
  <si>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</si>
  <si>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</si>
  <si>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</si>
  <si>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</si>
  <si>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</si>
  <si>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</si>
  <si>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</si>
  <si>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</si>
  <si>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</si>
  <si>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</si>
  <si>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</si>
  <si>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</si>
  <si>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</si>
  <si>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</si>
  <si>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</si>
  <si>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</si>
  <si>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</si>
  <si>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</si>
  <si>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</si>
  <si>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</si>
  <si>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</si>
  <si>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</si>
  <si>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</si>
  <si>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</si>
  <si>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</si>
  <si>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</si>
  <si>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</si>
  <si>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</si>
  <si>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</si>
  <si>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</si>
  <si>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</si>
  <si>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</si>
  <si>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</si>
  <si>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</si>
  <si>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</si>
  <si>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</si>
  <si>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</si>
  <si>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</si>
  <si>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</si>
  <si>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</si>
  <si>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</si>
  <si>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</si>
  <si>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</si>
  <si>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</si>
  <si>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</si>
  <si>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</si>
  <si>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</si>
  <si>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</si>
  <si>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</si>
  <si>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</si>
  <si>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</si>
  <si>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</si>
  <si>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GEOFFROY SEVENO,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</si>
  <si>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</si>
  <si>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</si>
  <si>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</si>
  <si>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</si>
  <si>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05124250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</si>
  <si>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</si>
  <si>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</si>
  <si>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</si>
  <si>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BOUTESCURE</t>
  </si>
  <si>
    <t xml:space="preserve">NOM_PRELEV_DETERM</t>
  </si>
  <si>
    <t xml:space="preserve">AQUASCOP BIOLOGIE</t>
  </si>
  <si>
    <t xml:space="preserve">LB_STATION</t>
  </si>
  <si>
    <t xml:space="preserve">LE BOUTESCURE ENTRE LA SALLE ET PEYRELOUS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</si>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</sst>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19" activeCellId="0" sqref="G1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649068</v>
      </c>
      <c r="G10" s="25"/>
      <c r="H10" s="25"/>
    </row>
    <row r="11" customFormat="false" ht="14.25" hidden="false" customHeight="false" outlineLevel="0" collapsed="false">
      <c r="A11" s="26" t="s">
        <v>5183</v>
      </c>
      <c r="B11" s="30" t="n">
        <v>44719</v>
      </c>
      <c r="D11" s="26" t="s">
        <v>5184</v>
      </c>
      <c r="E11" s="29" t="n">
        <v>6325926</v>
      </c>
      <c r="G11" s="25"/>
      <c r="H11" s="25"/>
    </row>
    <row r="12" customFormat="false" ht="14.25" hidden="false" customHeight="false" outlineLevel="0" collapsed="false">
      <c r="A12" s="26" t="s">
        <v>5185</v>
      </c>
      <c r="B12" s="29" t="s">
        <v>5186</v>
      </c>
      <c r="D12" s="26" t="s">
        <v>5187</v>
      </c>
      <c r="E12" s="29" t="n">
        <v>648978</v>
      </c>
      <c r="G12" s="25"/>
      <c r="H12" s="25"/>
    </row>
    <row r="13" customFormat="false" ht="17.25" hidden="false" customHeight="true" outlineLevel="0" collapsed="false">
      <c r="A13" s="12"/>
      <c r="B13" s="31"/>
      <c r="D13" s="26" t="s">
        <v>5188</v>
      </c>
      <c r="E13" s="29" t="n">
        <v>6325960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649068</v>
      </c>
    </row>
    <row r="18" customFormat="false" ht="14.25" hidden="false" customHeight="false" outlineLevel="0" collapsed="false">
      <c r="A18" s="36"/>
      <c r="B18" s="37" t="s">
        <v>5196</v>
      </c>
      <c r="C18" s="38" t="n">
        <f aca="false">E11</f>
        <v>6325926</v>
      </c>
    </row>
    <row r="19" customFormat="false" ht="14.25" hidden="false" customHeight="false" outlineLevel="0" collapsed="false">
      <c r="A19" s="33" t="s">
        <v>5197</v>
      </c>
      <c r="B19" s="39" t="n">
        <v>376</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3.6</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72</v>
      </c>
      <c r="D35" s="52" t="s">
        <v>5215</v>
      </c>
      <c r="E35" s="53" t="n">
        <v>28</v>
      </c>
    </row>
    <row r="36" s="56" customFormat="true" ht="15" hidden="false" customHeight="true" outlineLevel="0" collapsed="false">
      <c r="A36" s="54" t="s">
        <v>5216</v>
      </c>
      <c r="B36" s="34" t="n">
        <v>71</v>
      </c>
      <c r="C36" s="50"/>
      <c r="D36" s="55" t="s">
        <v>5217</v>
      </c>
      <c r="E36" s="34" t="n">
        <v>29</v>
      </c>
    </row>
    <row r="37" s="56" customFormat="true" ht="15" hidden="false" customHeight="true" outlineLevel="0" collapsed="false">
      <c r="A37" s="54" t="s">
        <v>5218</v>
      </c>
      <c r="B37" s="34" t="n">
        <v>3.6</v>
      </c>
      <c r="C37" s="50"/>
      <c r="D37" s="55" t="s">
        <v>5219</v>
      </c>
      <c r="E37" s="34" t="n">
        <v>3.4</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1</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t="n">
        <v>3</v>
      </c>
    </row>
    <row r="58" s="17" customFormat="true" ht="14.25" hidden="false" customHeight="false" outlineLevel="0" collapsed="false">
      <c r="A58" s="33" t="s">
        <v>5238</v>
      </c>
      <c r="B58" s="62" t="n">
        <v>3</v>
      </c>
      <c r="C58" s="50"/>
      <c r="D58" s="26" t="s">
        <v>5238</v>
      </c>
      <c r="E58" s="62" t="n">
        <v>5</v>
      </c>
    </row>
    <row r="59" s="17" customFormat="true" ht="14.25" hidden="false" customHeight="false" outlineLevel="0" collapsed="false">
      <c r="A59" s="33" t="s">
        <v>5239</v>
      </c>
      <c r="B59" s="62"/>
      <c r="C59" s="50"/>
      <c r="D59" s="26" t="s">
        <v>5239</v>
      </c>
      <c r="E59" s="62" t="n">
        <v>1</v>
      </c>
    </row>
    <row r="60" s="17" customFormat="true" ht="14.25" hidden="false" customHeight="false" outlineLevel="0" collapsed="false">
      <c r="A60" s="33" t="s">
        <v>5240</v>
      </c>
      <c r="B60" s="62"/>
      <c r="C60" s="50"/>
      <c r="D60" s="26" t="s">
        <v>5240</v>
      </c>
      <c r="E60" s="62" t="n">
        <v>1</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2</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2</v>
      </c>
      <c r="C76" s="50"/>
      <c r="D76" s="26" t="s">
        <v>5252</v>
      </c>
      <c r="E76" s="62" t="n">
        <v>2</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t="n">
        <v>2</v>
      </c>
      <c r="C84" s="50"/>
      <c r="D84" s="26" t="s">
        <v>5258</v>
      </c>
      <c r="E84" s="62" t="n">
        <v>2</v>
      </c>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t="n">
        <v>1</v>
      </c>
      <c r="C88" s="50"/>
      <c r="D88" s="26" t="s">
        <v>5262</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0.3</v>
      </c>
      <c r="E98" s="82" t="n">
        <v>0.2</v>
      </c>
      <c r="F98" s="83" t="s">
        <v>5274</v>
      </c>
      <c r="G98" s="86"/>
      <c r="H98" s="87"/>
    </row>
    <row r="99" customFormat="false" ht="14.2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c r="E99" s="82" t="n">
        <v>0.01</v>
      </c>
      <c r="F99" s="83" t="s">
        <v>5274</v>
      </c>
      <c r="G99" s="86"/>
      <c r="H99" s="87"/>
    </row>
    <row r="100" customFormat="false" ht="14.2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0.05</v>
      </c>
      <c r="E100" s="82" t="n">
        <v>0.05</v>
      </c>
      <c r="F100" s="83" t="s">
        <v>5274</v>
      </c>
      <c r="G100" s="86"/>
      <c r="H100" s="87"/>
    </row>
    <row r="101" customFormat="false" ht="14.25" hidden="false" customHeight="false" outlineLevel="0" collapsed="false">
      <c r="A101" s="78" t="s">
        <v>1177</v>
      </c>
      <c r="B101" s="79" t="str">
        <f aca="false">IF(A101="NEWCOD",IF(ISBLANK(G101),"renseigner le champ 'Nouveau taxon'",G101),VLOOKUP(A101,'Ref Taxo'!A:B,2,FALSE()))</f>
        <v>Conocephalum conicum</v>
      </c>
      <c r="C101" s="80" t="n">
        <f aca="false">IF(A101="NEWCOD",IF(ISBLANK(H101),"NoCod",H101),VLOOKUP(A101,'Ref Taxo'!A:D,4,FALSE()))</f>
        <v>1176</v>
      </c>
      <c r="D101" s="81" t="n">
        <v>0.01</v>
      </c>
      <c r="E101" s="82"/>
      <c r="F101" s="83" t="s">
        <v>5274</v>
      </c>
      <c r="G101" s="86"/>
      <c r="H101" s="87"/>
    </row>
    <row r="102" customFormat="false" ht="14.2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c r="E102" s="82" t="n">
        <v>0.01</v>
      </c>
      <c r="F102" s="83" t="s">
        <v>5274</v>
      </c>
      <c r="G102" s="86"/>
      <c r="H102" s="87"/>
    </row>
    <row r="103" customFormat="false" ht="14.2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t="n">
        <v>0.01</v>
      </c>
      <c r="F103" s="83" t="s">
        <v>5274</v>
      </c>
      <c r="G103" s="86"/>
      <c r="H103" s="87"/>
    </row>
    <row r="104" customFormat="false" ht="14.2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3" t="s">
        <v>5274</v>
      </c>
      <c r="G104" s="86"/>
      <c r="H104" s="87"/>
    </row>
    <row r="105" customFormat="false" ht="14.25" hidden="false" customHeight="false" outlineLevel="0" collapsed="false">
      <c r="A105" s="78" t="s">
        <v>1951</v>
      </c>
      <c r="B105" s="79" t="str">
        <f aca="false">IF(A105="NEWCOD",IF(ISBLANK(G105),"renseigner le champ 'Nouveau taxon'",G105),VLOOKUP(A105,'Ref Taxo'!A:B,2,FALSE()))</f>
        <v>Fissidens rivularis</v>
      </c>
      <c r="C105" s="80" t="n">
        <f aca="false">IF(A105="NEWCOD",IF(ISBLANK(H105),"NoCod",H105),VLOOKUP(A105,'Ref Taxo'!A:D,4,FALSE()))</f>
        <v>19669</v>
      </c>
      <c r="D105" s="81"/>
      <c r="E105" s="82" t="n">
        <v>0.01</v>
      </c>
      <c r="F105" s="83" t="s">
        <v>5274</v>
      </c>
      <c r="G105" s="86"/>
      <c r="H105" s="87"/>
    </row>
    <row r="106" customFormat="false" ht="14.2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0.01</v>
      </c>
      <c r="E106" s="82" t="n">
        <v>0.01</v>
      </c>
      <c r="F106" s="83" t="s">
        <v>5274</v>
      </c>
      <c r="G106" s="86"/>
      <c r="H106" s="87"/>
    </row>
    <row r="107" customFormat="false" ht="14.2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0.2</v>
      </c>
      <c r="E107" s="82" t="n">
        <v>0.05</v>
      </c>
      <c r="F107" s="83" t="s">
        <v>5274</v>
      </c>
      <c r="G107" s="86"/>
      <c r="H107" s="87"/>
    </row>
    <row r="108" customFormat="false" ht="14.2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t="n">
        <v>0.01</v>
      </c>
      <c r="F108" s="83" t="s">
        <v>5274</v>
      </c>
      <c r="G108" s="86"/>
      <c r="H108" s="87"/>
    </row>
    <row r="109" customFormat="false" ht="14.2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c r="E109" s="82" t="n">
        <v>0.01</v>
      </c>
      <c r="F109" s="83" t="s">
        <v>5274</v>
      </c>
      <c r="G109" s="86"/>
      <c r="H109" s="87"/>
    </row>
    <row r="110" customFormat="false" ht="14.25" hidden="false" customHeight="false" outlineLevel="0" collapsed="false">
      <c r="A110" s="78" t="s">
        <v>3380</v>
      </c>
      <c r="B110" s="79" t="str">
        <f aca="false">IF(A110="NEWCOD",IF(ISBLANK(G110),"renseigner le champ 'Nouveau taxon'",G110),VLOOKUP(A110,'Ref Taxo'!A:B,2,FALSE()))</f>
        <v>Persicaria hydropiper</v>
      </c>
      <c r="C110" s="80" t="n">
        <f aca="false">IF(A110="NEWCOD",IF(ISBLANK(H110),"NoCod",H110),VLOOKUP(A110,'Ref Taxo'!A:D,4,FALSE()))</f>
        <v>31021</v>
      </c>
      <c r="D110" s="81"/>
      <c r="E110" s="82" t="n">
        <v>0.01</v>
      </c>
      <c r="F110" s="83" t="s">
        <v>5274</v>
      </c>
      <c r="G110" s="86"/>
      <c r="H110" s="87"/>
    </row>
    <row r="111" customFormat="false" ht="14.25" hidden="false" customHeight="false" outlineLevel="0" collapsed="false">
      <c r="A111" s="78" t="s">
        <v>2048</v>
      </c>
      <c r="B111" s="79" t="str">
        <f aca="false">IF(A111="NEWCOD",IF(ISBLANK(G111),"renseigner le champ 'Nouveau taxon'",G111),VLOOKUP(A111,'Ref Taxo'!A:B,2,FALSE()))</f>
        <v>Glechoma hederacea</v>
      </c>
      <c r="C111" s="80" t="n">
        <f aca="false">IF(A111="NEWCOD",IF(ISBLANK(H111),"NoCod",H111),VLOOKUP(A111,'Ref Taxo'!A:D,4,FALSE()))</f>
        <v>19767</v>
      </c>
      <c r="D111" s="81"/>
      <c r="E111" s="82" t="n">
        <v>0.01</v>
      </c>
      <c r="F111" s="83" t="s">
        <v>5274</v>
      </c>
      <c r="G111" s="86"/>
      <c r="H111" s="87"/>
    </row>
    <row r="112" customFormat="false" ht="14.25" hidden="false" customHeight="false" outlineLevel="0" collapsed="false">
      <c r="A112" s="78" t="s">
        <v>3990</v>
      </c>
      <c r="B112" s="79" t="str">
        <f aca="false">IF(A112="NEWCOD",IF(ISBLANK(G112),"renseigner le champ 'Nouveau taxon'",G112),VLOOKUP(A112,'Ref Taxo'!A:B,2,FALSE()))</f>
        <v>Ranunculus repens</v>
      </c>
      <c r="C112" s="80" t="n">
        <f aca="false">IF(A112="NEWCOD",IF(ISBLANK(H112),"NoCod",H112),VLOOKUP(A112,'Ref Taxo'!A:D,4,FALSE()))</f>
        <v>1910</v>
      </c>
      <c r="D112" s="81"/>
      <c r="E112" s="82" t="n">
        <v>0.01</v>
      </c>
      <c r="F112" s="83" t="s">
        <v>5274</v>
      </c>
      <c r="G112" s="86"/>
      <c r="H112" s="87"/>
    </row>
    <row r="113" customFormat="false" ht="14.25" hidden="false" customHeight="false" outlineLevel="0" collapsed="false">
      <c r="A113" s="78" t="s">
        <v>2640</v>
      </c>
      <c r="B113" s="79" t="str">
        <f aca="false">IF(A113="NEWCOD",IF(ISBLANK(G113),"renseigner le champ 'Nouveau taxon'",G113),VLOOKUP(A113,'Ref Taxo'!A:B,2,FALSE()))</f>
        <v>Lemna minor</v>
      </c>
      <c r="C113" s="80" t="n">
        <f aca="false">IF(A113="NEWCOD",IF(ISBLANK(H113),"NoCod",H113),VLOOKUP(A113,'Ref Taxo'!A:D,4,FALSE()))</f>
        <v>1626</v>
      </c>
      <c r="D113" s="81" t="n">
        <v>0.01</v>
      </c>
      <c r="E113" s="82" t="n">
        <v>0.01</v>
      </c>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4.2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4.2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Mikaël TREGUIER</cp:lastModifiedBy>
  <cp:lastPrinted>2017-08-03T14:39:23Z</cp:lastPrinted>
  <dcterms:modified xsi:type="dcterms:W3CDTF">2022-12-19T13:44:55Z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