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<sst xmlns="http://schemas.openxmlformats.org/spreadsheetml/2006/main" count="6475" uniqueCount="5304">
  <si>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</si>
  <si>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</si>
  <si>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</si>
  <si>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</si>
  <si>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</si>
  <si>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</si>
  <si>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</si>
  <si>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</si>
  <si>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</si>
  <si>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</si>
  <si>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</si>
  <si>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</si>
  <si>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</si>
  <si>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</si>
  <si>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</si>
  <si>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</si>
  <si>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</si>
  <si>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</si>
  <si>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</si>
  <si>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</si>
  <si>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</si>
  <si>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</si>
  <si>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</si>
  <si>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</si>
  <si>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</si>
  <si>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</si>
  <si>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</si>
  <si>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</si>
  <si>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</si>
  <si>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</si>
  <si>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</si>
  <si>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</si>
  <si>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</si>
  <si>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</si>
  <si>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</si>
  <si>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</si>
  <si>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</si>
  <si>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</si>
  <si>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</si>
  <si>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</si>
  <si>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</si>
  <si>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</si>
  <si>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</si>
  <si>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</si>
  <si>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</si>
  <si>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</si>
  <si>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</si>
  <si>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</si>
  <si>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</si>
  <si>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</si>
  <si>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</si>
  <si>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</si>
  <si>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</si>
  <si>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</si>
  <si>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</si>
  <si>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</si>
  <si>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</si>
  <si>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</si>
  <si>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</si>
  <si>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</si>
  <si>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</si>
  <si>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</si>
  <si>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</si>
  <si>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</si>
  <si>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</si>
  <si>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</si>
  <si>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</si>
  <si>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</si>
  <si>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</si>
  <si>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</si>
  <si>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</si>
  <si>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</si>
  <si>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</si>
  <si>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</si>
  <si>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</si>
  <si>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</si>
  <si>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</si>
  <si>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</si>
  <si>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</si>
  <si>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</si>
  <si>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</si>
  <si>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</si>
  <si>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</si>
  <si>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</si>
  <si>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</si>
  <si>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</si>
  <si>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</si>
  <si>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</si>
  <si>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</si>
  <si>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</si>
  <si>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</si>
  <si>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</si>
  <si>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</si>
  <si>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</si>
  <si>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</si>
  <si>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</si>
  <si>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</si>
  <si>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</si>
  <si>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</si>
  <si>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</si>
  <si>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</si>
  <si>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</si>
  <si>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</si>
  <si>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</si>
  <si>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</si>
  <si>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</si>
  <si>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</si>
  <si>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</si>
  <si>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</si>
  <si>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</si>
  <si>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</si>
  <si>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</si>
  <si>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</si>
  <si>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</si>
  <si>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</si>
  <si>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</si>
  <si>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</si>
  <si>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</si>
  <si>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</si>
  <si>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</si>
  <si>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</si>
  <si>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</si>
  <si>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</si>
  <si>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</si>
  <si>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</si>
  <si>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</si>
  <si>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</si>
  <si>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</si>
  <si>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</si>
  <si>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</si>
  <si>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</si>
  <si>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</si>
  <si>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</si>
  <si>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</si>
  <si>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</si>
  <si>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</si>
  <si>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</si>
  <si>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</si>
  <si>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</si>
  <si>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</si>
  <si>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</si>
  <si>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</si>
  <si>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</si>
  <si>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</si>
  <si>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</si>
  <si>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</si>
  <si>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</si>
  <si>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</si>
  <si>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</si>
  <si>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</si>
  <si>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</si>
  <si>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</si>
  <si>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</si>
  <si>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</si>
  <si>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</si>
  <si>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</si>
  <si>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</si>
  <si>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</si>
  <si>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</si>
  <si>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</si>
  <si>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</si>
  <si>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</si>
  <si>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</si>
  <si>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</si>
  <si>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</si>
  <si>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</si>
  <si>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</si>
  <si>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</si>
  <si>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</si>
  <si>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</si>
  <si>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</si>
  <si>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</si>
  <si>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</si>
  <si>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</si>
  <si>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</si>
  <si>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</si>
  <si>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</si>
  <si>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</si>
  <si>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</si>
  <si>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</si>
  <si>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</si>
  <si>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</si>
  <si>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</si>
  <si>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</si>
  <si>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</si>
  <si>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</si>
  <si>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</si>
  <si>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</si>
  <si>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</si>
  <si>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</si>
  <si>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</si>
  <si>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</si>
  <si>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</si>
  <si>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</si>
  <si>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</si>
  <si>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</si>
  <si>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</si>
  <si>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</si>
  <si>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</si>
  <si>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</si>
  <si>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</si>
  <si>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</si>
  <si>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</si>
  <si>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</si>
  <si>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</si>
  <si>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</si>
  <si>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</si>
  <si>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</si>
  <si>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</si>
  <si>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</si>
  <si>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</si>
  <si>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</si>
  <si>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</si>
  <si>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</si>
  <si>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</si>
  <si>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</si>
  <si>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</si>
  <si>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</si>
  <si>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</si>
  <si>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</si>
  <si>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</si>
  <si>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</si>
  <si>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</si>
  <si>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</si>
  <si>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</si>
  <si>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</si>
  <si>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</si>
  <si>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</si>
  <si>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</si>
  <si>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</si>
  <si>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</si>
  <si>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</si>
  <si>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</si>
  <si>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</si>
  <si>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</si>
  <si>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</si>
  <si>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</si>
  <si>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</si>
  <si>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</si>
  <si>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</si>
  <si>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</si>
  <si>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</si>
  <si>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</si>
  <si>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</si>
  <si>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</si>
  <si>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</si>
  <si>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</si>
  <si>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</si>
  <si>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</si>
  <si>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</si>
  <si>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</si>
  <si>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</si>
  <si>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</si>
  <si>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</si>
  <si>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</si>
  <si>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</si>
  <si>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</si>
  <si>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</si>
  <si>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</si>
  <si>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</si>
  <si>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</si>
  <si>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</si>
  <si>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</si>
  <si>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</si>
  <si>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</si>
  <si>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</si>
  <si>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</si>
  <si>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</si>
  <si>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</si>
  <si>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</si>
  <si>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</si>
  <si>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</si>
  <si>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</si>
  <si>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</si>
  <si>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</si>
  <si>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</si>
  <si>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</si>
  <si>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</si>
  <si>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</si>
  <si>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</si>
  <si>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</si>
  <si>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</si>
  <si>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</si>
  <si>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</si>
  <si>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</si>
  <si>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</si>
  <si>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</si>
  <si>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</si>
  <si>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</si>
  <si>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</si>
  <si>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</si>
  <si>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</si>
  <si>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</si>
  <si>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</si>
  <si>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</si>
  <si>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</si>
  <si>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</si>
  <si>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</si>
  <si>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</si>
  <si>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</si>
  <si>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</si>
  <si>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</si>
  <si>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</si>
  <si>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</si>
  <si>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</si>
  <si>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</si>
  <si>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</si>
  <si>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</si>
  <si>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</si>
  <si>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</si>
  <si>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</si>
  <si>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</si>
  <si>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</si>
  <si>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</si>
  <si>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</si>
  <si>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</si>
  <si>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</si>
  <si>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</si>
  <si>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</si>
  <si>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</si>
  <si>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</si>
  <si>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</si>
  <si>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</si>
  <si>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</si>
  <si>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</si>
  <si>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</si>
  <si>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</si>
  <si>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</si>
  <si>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</si>
  <si>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</si>
  <si>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</si>
  <si>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</si>
  <si>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</si>
  <si>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</si>
  <si>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</si>
  <si>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</si>
  <si>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</si>
  <si>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</si>
  <si>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</si>
  <si>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</si>
  <si>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</si>
  <si>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</si>
  <si>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</si>
  <si>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</si>
  <si>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</si>
  <si>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</si>
  <si>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</si>
  <si>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</si>
  <si>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</si>
  <si>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</si>
  <si>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</si>
  <si>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</si>
  <si>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</si>
  <si>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</si>
  <si>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</si>
  <si>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</si>
  <si>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</si>
  <si>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</si>
  <si>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</si>
  <si>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</si>
  <si>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</si>
  <si>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</si>
  <si>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</si>
  <si>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</si>
  <si>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</si>
  <si>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</si>
  <si>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</si>
  <si>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</si>
  <si>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</si>
  <si>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</si>
  <si>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</si>
  <si>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</si>
  <si>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</si>
  <si>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</si>
  <si>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</si>
  <si>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</si>
  <si>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</si>
  <si>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</si>
  <si>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</si>
  <si>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</si>
  <si>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</si>
  <si>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</si>
  <si>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</si>
  <si>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</si>
  <si>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</si>
  <si>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</si>
  <si>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</si>
  <si>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</si>
  <si>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</si>
  <si>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</si>
  <si>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</si>
  <si>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</si>
  <si>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</si>
  <si>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</si>
  <si>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</si>
  <si>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</si>
  <si>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</si>
  <si>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</si>
  <si>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</si>
  <si>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</si>
  <si>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</si>
  <si>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</si>
  <si>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</si>
  <si>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</si>
  <si>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</si>
  <si>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</si>
  <si>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</si>
  <si>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</si>
  <si>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</si>
  <si>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</si>
  <si>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</si>
  <si>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</si>
  <si>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</si>
  <si>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</si>
  <si>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</si>
  <si>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</si>
  <si>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</si>
  <si>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</si>
  <si>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</si>
  <si>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</si>
  <si>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</si>
  <si>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</si>
  <si>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</si>
  <si>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</si>
  <si>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</si>
  <si>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</si>
  <si>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</si>
  <si>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</si>
  <si>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</si>
  <si>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</si>
  <si>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</si>
  <si>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</si>
  <si>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</si>
  <si>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</si>
  <si>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</si>
  <si>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</si>
  <si>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</si>
  <si>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</si>
  <si>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</si>
  <si>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</si>
  <si>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</si>
  <si>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</si>
  <si>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</si>
  <si>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</si>
  <si>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</si>
  <si>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</si>
  <si>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</si>
  <si>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</si>
  <si>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</si>
  <si>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</si>
  <si>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</si>
  <si>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</si>
  <si>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</si>
  <si>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</si>
  <si>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</si>
  <si>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</si>
  <si>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</si>
  <si>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</si>
  <si>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</si>
  <si>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</si>
  <si>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</si>
  <si>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</si>
  <si>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</si>
  <si>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</si>
  <si>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</si>
  <si>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</si>
  <si>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</si>
  <si>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</si>
  <si>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</si>
  <si>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</si>
  <si>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</si>
  <si>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</si>
  <si>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</si>
  <si>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</si>
  <si>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</si>
  <si>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</si>
  <si>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</si>
  <si>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</si>
  <si>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</si>
  <si>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</si>
  <si>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</si>
  <si>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</si>
  <si>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</si>
  <si>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</si>
  <si>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</si>
  <si>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</si>
  <si>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</si>
  <si>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</si>
  <si>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</si>
  <si>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</si>
  <si>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</si>
  <si>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</si>
  <si>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</si>
  <si>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</si>
  <si>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</si>
  <si>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</si>
  <si>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</si>
  <si>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</si>
  <si>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</si>
  <si>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</si>
  <si>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</si>
  <si>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</si>
  <si>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</si>
  <si>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</si>
  <si>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</si>
  <si>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</si>
  <si>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</si>
  <si>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</si>
  <si>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</si>
  <si>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</si>
  <si>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</si>
  <si>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</si>
  <si>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</si>
  <si>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</si>
  <si>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</si>
  <si>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</si>
  <si>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</si>
  <si>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</si>
  <si>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</si>
  <si>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</si>
  <si>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</si>
  <si>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</si>
  <si>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</si>
  <si>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</si>
  <si>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</si>
  <si>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</si>
  <si>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</si>
  <si>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</si>
  <si>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</si>
  <si>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</si>
  <si>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</si>
  <si>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</si>
  <si>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</si>
  <si>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</si>
  <si>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</si>
  <si>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</si>
  <si>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</si>
  <si>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</si>
  <si>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</si>
  <si>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</si>
  <si>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</si>
  <si>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</si>
  <si>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</si>
  <si>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</si>
  <si>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</si>
  <si>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</si>
  <si>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</si>
  <si>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</si>
  <si>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</si>
  <si>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</si>
  <si>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</si>
  <si>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</si>
  <si>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</si>
  <si>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</si>
  <si>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</si>
  <si>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</si>
  <si>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</si>
  <si>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</si>
  <si>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</si>
  <si>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</si>
  <si>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</si>
  <si>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</si>
  <si>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</si>
  <si>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</si>
  <si>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</si>
  <si>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</si>
  <si>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</si>
  <si>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</si>
  <si>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</si>
  <si>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</si>
  <si>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</si>
  <si>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</si>
  <si>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</si>
  <si>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</si>
  <si>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</si>
  <si>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</si>
  <si>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</si>
  <si>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</si>
  <si>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</si>
  <si>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</si>
  <si>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</si>
  <si>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</si>
  <si>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</si>
  <si>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</si>
  <si>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</si>
  <si>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</si>
  <si>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</si>
  <si>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</si>
  <si>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</si>
  <si>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</si>
  <si>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</si>
  <si>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</si>
  <si>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</si>
  <si>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</si>
  <si>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</si>
  <si>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</si>
  <si>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</si>
  <si>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</si>
  <si>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</si>
  <si>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</si>
  <si>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</si>
  <si>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</si>
  <si>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</si>
  <si>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</si>
  <si>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</si>
  <si>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</si>
  <si>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</si>
  <si>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</si>
  <si>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</si>
  <si>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</si>
  <si>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</si>
  <si>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</si>
  <si>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</si>
  <si>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</si>
  <si>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</si>
  <si>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</si>
  <si>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</si>
  <si>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</si>
  <si>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</si>
  <si>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</si>
  <si>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</si>
  <si>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</si>
  <si>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</si>
  <si>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</si>
  <si>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</si>
  <si>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</si>
  <si>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</si>
  <si>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</si>
  <si>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</si>
  <si>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</si>
  <si>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</si>
  <si>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</si>
  <si>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</si>
  <si>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</si>
  <si>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</si>
  <si>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</si>
  <si>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</si>
  <si>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</si>
  <si>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</si>
  <si>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</si>
  <si>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</si>
  <si>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</si>
  <si>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</si>
  <si>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</si>
  <si>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</si>
  <si>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</si>
  <si>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</si>
  <si>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</si>
  <si>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</si>
  <si>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</si>
  <si>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</si>
  <si>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</si>
  <si>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</si>
  <si>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</si>
  <si>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</si>
  <si>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</si>
  <si>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</si>
  <si>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</si>
  <si>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</si>
  <si>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</si>
  <si>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</si>
  <si>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</si>
  <si>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</si>
  <si>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</si>
  <si>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</si>
  <si>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</si>
  <si>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</si>
  <si>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</si>
  <si>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</si>
  <si>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</si>
  <si>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</si>
  <si>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</si>
  <si>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</si>
  <si>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</si>
  <si>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</si>
  <si>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</si>
  <si>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</si>
  <si>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</si>
  <si>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</si>
  <si>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</si>
  <si>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</si>
  <si>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</si>
  <si>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</si>
  <si>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</si>
  <si>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</si>
  <si>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</si>
  <si>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</si>
  <si>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</si>
  <si>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</si>
  <si>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</si>
  <si>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</si>
  <si>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</si>
  <si>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</si>
  <si>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</si>
  <si>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</si>
  <si>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</si>
  <si>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</si>
  <si>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</si>
  <si>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</si>
  <si>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</si>
  <si>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</si>
  <si>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</si>
  <si>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</si>
  <si>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</si>
  <si>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</si>
  <si>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</si>
  <si>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</si>
  <si>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</si>
  <si>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</si>
  <si>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</si>
  <si>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</si>
  <si>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</si>
  <si>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</si>
  <si>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</si>
  <si>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</si>
  <si>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</si>
  <si>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</si>
  <si>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</si>
  <si>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</si>
  <si>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</si>
  <si>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</si>
  <si>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</si>
  <si>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</si>
  <si>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</si>
  <si>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</si>
  <si>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</si>
  <si>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</si>
  <si>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</si>
  <si>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</si>
  <si>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</si>
  <si>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</si>
  <si>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</si>
  <si>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</si>
  <si>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</si>
  <si>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</si>
  <si>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</si>
  <si>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</si>
  <si>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</si>
  <si>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</si>
  <si>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</si>
  <si>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</si>
  <si>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</si>
  <si>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</si>
  <si>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</si>
  <si>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</si>
  <si>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</si>
  <si>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</si>
  <si>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</si>
  <si>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</si>
  <si>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</si>
  <si>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</si>
  <si>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</si>
  <si>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</si>
  <si>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</si>
  <si>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</si>
  <si>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</si>
  <si>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</si>
  <si>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</si>
  <si>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</si>
  <si>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</si>
  <si>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</si>
  <si>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</si>
  <si>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</si>
  <si>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</si>
  <si>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</si>
  <si>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</si>
  <si>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</si>
  <si>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</si>
  <si>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</si>
  <si>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</si>
  <si>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</si>
  <si>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</si>
  <si>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</si>
  <si>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</si>
  <si>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</si>
  <si>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</si>
  <si>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</si>
  <si>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</si>
  <si>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</si>
  <si>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</si>
  <si>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</si>
  <si>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</si>
  <si>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</si>
  <si>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</si>
  <si>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</si>
  <si>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</si>
  <si>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</si>
  <si>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</si>
  <si>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</si>
  <si>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</si>
  <si>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</si>
  <si>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</si>
  <si>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</si>
  <si>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</si>
  <si>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</si>
  <si>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</si>
  <si>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</si>
  <si>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</si>
  <si>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</si>
  <si>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</si>
  <si>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</si>
  <si>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</si>
  <si>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</si>
  <si>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</si>
  <si>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</si>
  <si>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</si>
  <si>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</si>
  <si>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</si>
  <si>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</si>
  <si>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</si>
  <si>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</si>
  <si>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</si>
  <si>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</si>
  <si>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</si>
  <si>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</si>
  <si>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</si>
  <si>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</si>
  <si>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</si>
  <si>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</si>
  <si>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</si>
  <si>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</si>
  <si>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</si>
  <si>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</si>
  <si>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</si>
  <si>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</si>
  <si>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</si>
  <si>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</si>
  <si>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</si>
  <si>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</si>
  <si>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</si>
  <si>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</si>
  <si>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</si>
  <si>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</si>
  <si>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</si>
  <si>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</si>
  <si>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</si>
  <si>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</si>
  <si>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</si>
  <si>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</si>
  <si>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</si>
  <si>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</si>
  <si>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</si>
  <si>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</si>
  <si>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</si>
  <si>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</si>
  <si>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</si>
  <si>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</si>
  <si>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</si>
  <si>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</si>
  <si>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</si>
  <si>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</si>
  <si>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</si>
  <si>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</si>
  <si>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</si>
  <si>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</si>
  <si>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</si>
  <si>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</si>
  <si>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</si>
  <si>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</si>
  <si>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</si>
  <si>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</si>
  <si>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</si>
  <si>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</si>
  <si>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</si>
  <si>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</si>
  <si>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</si>
  <si>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</si>
  <si>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</si>
  <si>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</si>
  <si>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</si>
  <si>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</si>
  <si>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</si>
  <si>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</si>
  <si>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</si>
  <si>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</si>
  <si>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</si>
  <si>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</si>
  <si>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</si>
  <si>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</si>
  <si>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</si>
  <si>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</si>
  <si>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</si>
  <si>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</si>
  <si>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</si>
  <si>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</si>
  <si>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</si>
  <si>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</si>
  <si>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</si>
  <si>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</si>
  <si>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</si>
  <si>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</si>
  <si>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</si>
  <si>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</si>
  <si>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</si>
  <si>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</si>
  <si>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</si>
  <si>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</si>
  <si>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</si>
  <si>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</si>
  <si>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</si>
  <si>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</si>
  <si>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</si>
  <si>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</si>
  <si>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</si>
  <si>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</si>
  <si>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</si>
  <si>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</si>
  <si>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</si>
  <si>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</si>
  <si>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</si>
  <si>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</si>
  <si>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</si>
  <si>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</si>
  <si>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</si>
  <si>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</si>
  <si>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</si>
  <si>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</si>
  <si>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</si>
  <si>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</si>
  <si>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</si>
  <si>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</si>
  <si>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</si>
  <si>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</si>
  <si>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</si>
  <si>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</si>
  <si>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</si>
  <si>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</si>
  <si>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</si>
  <si>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</si>
  <si>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</si>
  <si>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</si>
  <si>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</si>
  <si>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</si>
  <si>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</si>
  <si>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</si>
  <si>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</si>
  <si>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</si>
  <si>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</si>
  <si>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</si>
  <si>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</si>
  <si>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</si>
  <si>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</si>
  <si>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</si>
  <si>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</si>
  <si>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</si>
  <si>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</si>
  <si>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</si>
  <si>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</si>
  <si>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</si>
  <si>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</si>
  <si>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</si>
  <si>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</si>
  <si>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</si>
  <si>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</si>
  <si>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</si>
  <si>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</si>
  <si>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</si>
  <si>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</si>
  <si>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</si>
  <si>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</si>
  <si>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</si>
  <si>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</si>
  <si>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</si>
  <si>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</si>
  <si>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</si>
  <si>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</si>
  <si>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</si>
  <si>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</si>
  <si>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</si>
  <si>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</si>
  <si>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</si>
  <si>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</si>
  <si>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</si>
  <si>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</si>
  <si>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</si>
  <si>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</si>
  <si>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</si>
  <si>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</si>
  <si>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</si>
  <si>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</si>
  <si>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</si>
  <si>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</si>
  <si>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</si>
  <si>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</si>
  <si>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</si>
  <si>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</si>
  <si>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</si>
  <si>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</si>
  <si>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</si>
  <si>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</si>
  <si>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</si>
  <si>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</si>
  <si>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</si>
  <si>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</si>
  <si>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</si>
  <si>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</si>
  <si>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</si>
  <si>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</si>
  <si>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</si>
  <si>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</si>
  <si>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</si>
  <si>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</si>
  <si>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</si>
  <si>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</si>
  <si>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</si>
  <si>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</si>
  <si>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</si>
  <si>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</si>
  <si>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</si>
  <si>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</si>
  <si>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</si>
  <si>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</si>
  <si>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</si>
  <si>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</si>
  <si>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</si>
  <si>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</si>
  <si>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</si>
  <si>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</si>
  <si>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</si>
  <si>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</si>
  <si>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</si>
  <si>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</si>
  <si>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</si>
  <si>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</si>
  <si>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</si>
  <si>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</si>
  <si>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</si>
  <si>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</si>
  <si>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</si>
  <si>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</si>
  <si>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</si>
  <si>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</si>
  <si>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</si>
  <si>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</si>
  <si>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</si>
  <si>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</si>
  <si>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</si>
  <si>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</si>
  <si>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</si>
  <si>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</si>
  <si>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</si>
  <si>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</si>
  <si>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</si>
  <si>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</si>
  <si>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</si>
  <si>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</si>
  <si>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</si>
  <si>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</si>
  <si>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</si>
  <si>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</si>
  <si>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</si>
  <si>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</si>
  <si>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</si>
  <si>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</si>
  <si>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</si>
  <si>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</si>
  <si>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</si>
  <si>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</si>
  <si>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</si>
  <si>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</si>
  <si>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</si>
  <si>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</si>
  <si>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</si>
  <si>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</si>
  <si>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</si>
  <si>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</si>
  <si>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</si>
  <si>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</si>
  <si>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</si>
  <si>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</si>
  <si>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</si>
  <si>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</si>
  <si>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</si>
  <si>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</si>
  <si>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</si>
  <si>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</si>
  <si>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</si>
  <si>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</si>
  <si>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</si>
  <si>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</si>
  <si>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</si>
  <si>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</si>
  <si>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</si>
  <si>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</si>
  <si>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</si>
  <si>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</si>
  <si>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</si>
  <si>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</si>
  <si>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</si>
  <si>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</si>
  <si>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</si>
  <si>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</si>
  <si>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</si>
  <si>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</si>
  <si>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</si>
  <si>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</si>
  <si>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</si>
  <si>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</si>
  <si>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</si>
  <si>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</si>
  <si>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</si>
  <si>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</si>
  <si>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</si>
  <si>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</si>
  <si>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</si>
  <si>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</si>
  <si>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</si>
  <si>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</si>
  <si>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</si>
  <si>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</si>
  <si>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</si>
  <si>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</si>
  <si>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</si>
  <si>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</si>
  <si>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</si>
  <si>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</si>
  <si>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</si>
  <si>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</si>
  <si>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</si>
  <si>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</si>
  <si>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</si>
  <si>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</si>
  <si>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</si>
  <si>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</si>
  <si>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</si>
  <si>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</si>
  <si>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</si>
  <si>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</si>
  <si>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</si>
  <si>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</si>
  <si>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</si>
  <si>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</si>
  <si>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</si>
  <si>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</si>
  <si>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</si>
  <si>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</si>
  <si>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</si>
  <si>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</si>
  <si>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</si>
  <si>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</si>
  <si>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</si>
  <si>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</si>
  <si>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</si>
  <si>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</si>
  <si>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</si>
  <si>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</si>
  <si>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</si>
  <si>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</si>
  <si>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</si>
  <si>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</si>
  <si>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</si>
  <si>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</si>
  <si>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</si>
  <si>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</si>
  <si>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</si>
  <si>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</si>
  <si>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</si>
  <si>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</si>
  <si>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</si>
  <si>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</si>
  <si>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</si>
  <si>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</si>
  <si>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</si>
  <si>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</si>
  <si>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</si>
  <si>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</si>
  <si>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</si>
  <si>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</si>
  <si>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</si>
  <si>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</si>
  <si>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</si>
  <si>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</si>
  <si>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</si>
  <si>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</si>
  <si>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</si>
  <si>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</si>
  <si>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</si>
  <si>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</si>
  <si>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</si>
  <si>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</si>
  <si>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</si>
  <si>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</si>
  <si>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</si>
  <si>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</si>
  <si>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</si>
  <si>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</si>
  <si>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</si>
  <si>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</si>
  <si>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</si>
  <si>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</si>
  <si>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</si>
  <si>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</si>
  <si>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</si>
  <si>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</si>
  <si>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</si>
  <si>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</si>
  <si>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</si>
  <si>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</si>
  <si>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</si>
  <si>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</si>
  <si>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</si>
  <si>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</si>
  <si>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</si>
  <si>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</si>
  <si>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</si>
  <si>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</si>
  <si>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</si>
  <si>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</si>
  <si>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</si>
  <si>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</si>
  <si>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</si>
  <si>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</si>
  <si>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</si>
  <si>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</si>
  <si>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</si>
  <si>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</si>
  <si>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</si>
  <si>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</si>
  <si>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</si>
  <si>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</si>
  <si>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</si>
  <si>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</si>
  <si>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</si>
  <si>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</si>
  <si>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</si>
  <si>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</si>
  <si>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</si>
  <si>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</si>
  <si>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</si>
  <si>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</si>
  <si>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</si>
  <si>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</si>
  <si>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</si>
  <si>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</si>
  <si>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</si>
  <si>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</si>
  <si>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</si>
  <si>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</si>
  <si>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</si>
  <si>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</si>
  <si>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</si>
  <si>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</si>
  <si>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</si>
  <si>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</si>
  <si>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</si>
  <si>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</si>
  <si>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</si>
  <si>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</si>
  <si>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</si>
  <si>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</si>
  <si>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</si>
  <si>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</si>
  <si>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</si>
  <si>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</si>
  <si>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</si>
  <si>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</si>
  <si>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</si>
  <si>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</si>
  <si>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</si>
  <si>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</si>
  <si>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</si>
  <si>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</si>
  <si>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</si>
  <si>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</si>
  <si>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</si>
  <si>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</si>
  <si>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</si>
  <si>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</si>
  <si>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</si>
  <si>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</si>
  <si>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</si>
  <si>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</si>
  <si>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</si>
  <si>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</si>
  <si>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</si>
  <si>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</si>
  <si>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</si>
  <si>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</si>
  <si>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</si>
  <si>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</si>
  <si>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</si>
  <si>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</si>
  <si>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</si>
  <si>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</si>
  <si>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</si>
  <si>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</si>
  <si>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</si>
  <si>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</si>
  <si>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</si>
  <si>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</si>
  <si>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</si>
  <si>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</si>
  <si>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</si>
  <si>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</si>
  <si>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</si>
  <si>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</si>
  <si>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</si>
  <si>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</si>
  <si>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</si>
  <si>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</si>
  <si>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</si>
  <si>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</si>
  <si>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</si>
  <si>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</si>
  <si>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</si>
  <si>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</si>
  <si>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</si>
  <si>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</si>
  <si>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</si>
  <si>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</si>
  <si>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</si>
  <si>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</si>
  <si>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</si>
  <si>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</si>
  <si>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</si>
  <si>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</si>
  <si>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</si>
  <si>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</si>
  <si>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</si>
  <si>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</si>
  <si>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</si>
  <si>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</si>
  <si>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</si>
  <si>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</si>
  <si>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</si>
  <si>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</si>
  <si>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</si>
  <si>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</si>
  <si>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</si>
  <si>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</si>
  <si>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</si>
  <si>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</si>
  <si>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</si>
  <si>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</si>
  <si>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</si>
  <si>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</si>
  <si>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</si>
  <si>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</si>
  <si>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</si>
  <si>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</si>
  <si>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</si>
  <si>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</si>
  <si>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</si>
  <si>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</si>
  <si>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</si>
  <si>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</si>
  <si>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</si>
  <si>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</si>
  <si>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</si>
  <si>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</si>
  <si>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</si>
  <si>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</si>
  <si>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</si>
  <si>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</si>
  <si>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</si>
  <si>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</si>
  <si>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</si>
  <si>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</si>
  <si>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</si>
  <si>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</si>
  <si>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</si>
  <si>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</si>
  <si>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</si>
  <si>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</si>
  <si>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</si>
  <si>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</si>
  <si>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</si>
  <si>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</si>
  <si>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</si>
  <si>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</si>
  <si>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</si>
  <si>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</si>
  <si>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</si>
  <si>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</si>
  <si>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</si>
  <si>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</si>
  <si>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</si>
  <si>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</si>
  <si>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</si>
  <si>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</si>
  <si>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</si>
  <si>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</si>
  <si>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</si>
  <si>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</si>
  <si>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</si>
  <si>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</si>
  <si>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</si>
  <si>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</si>
  <si>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</si>
  <si>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</si>
  <si>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</si>
  <si>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</si>
  <si>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</si>
  <si>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</si>
  <si>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</si>
  <si>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</si>
  <si>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</si>
  <si>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</si>
  <si>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</si>
  <si>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</si>
  <si>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</si>
  <si>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</si>
  <si>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</si>
  <si>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</si>
  <si>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</si>
  <si>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</si>
  <si>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</si>
  <si>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</si>
  <si>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</si>
  <si>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</si>
  <si>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</si>
  <si>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</si>
  <si>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</si>
  <si>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</si>
  <si>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</si>
  <si>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</si>
  <si>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</si>
  <si>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</si>
  <si>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</si>
  <si>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</si>
  <si>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</si>
  <si>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</si>
  <si>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</si>
  <si>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</si>
  <si>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</si>
  <si>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</si>
  <si>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</si>
  <si>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</si>
  <si>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</si>
  <si>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</si>
  <si>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</si>
  <si>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</si>
  <si>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</si>
  <si>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</si>
  <si>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</si>
  <si>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</si>
  <si>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</si>
  <si>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</si>
  <si>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</si>
  <si>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</si>
  <si>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</si>
  <si>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</si>
  <si>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</si>
  <si>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</si>
  <si>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</si>
  <si>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</si>
  <si>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</si>
  <si>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</si>
  <si>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</si>
  <si>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</si>
  <si>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</si>
  <si>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</si>
  <si>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</si>
  <si>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</si>
  <si>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</si>
  <si>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</si>
  <si>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</si>
  <si>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</si>
  <si>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</si>
  <si>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</si>
  <si>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</si>
  <si>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</si>
  <si>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</si>
  <si>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</si>
  <si>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</si>
  <si>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</si>
  <si>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</si>
  <si>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</si>
  <si>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</si>
  <si>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</si>
  <si>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</si>
  <si>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</si>
  <si>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</si>
  <si>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</si>
  <si>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</si>
  <si>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</si>
  <si>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</si>
  <si>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</si>
  <si>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</si>
  <si>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</si>
  <si>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</si>
  <si>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</si>
  <si>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</si>
  <si>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</si>
  <si>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</si>
  <si>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</si>
  <si>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</si>
  <si>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</si>
  <si>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</si>
  <si>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</si>
  <si>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</si>
  <si>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</si>
  <si>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</si>
  <si>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</si>
  <si>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</si>
  <si>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</si>
  <si>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</si>
  <si>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</si>
  <si>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</si>
  <si>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</si>
  <si>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</si>
  <si>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</si>
  <si>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</si>
  <si>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</si>
  <si>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</si>
  <si>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</si>
  <si>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</si>
  <si>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</si>
  <si>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</si>
  <si>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</si>
  <si>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</si>
  <si>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</si>
  <si>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</si>
  <si>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</si>
  <si>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</si>
  <si>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</si>
  <si>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</si>
  <si>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</si>
  <si>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</si>
  <si>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</si>
  <si>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</si>
  <si>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</si>
  <si>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</si>
  <si>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</si>
  <si>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</si>
  <si>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</si>
  <si>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</si>
  <si>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</si>
  <si>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</si>
  <si>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</si>
  <si>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</si>
  <si>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</si>
  <si>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</si>
  <si>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</si>
  <si>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</si>
  <si>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</si>
  <si>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</si>
  <si>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</si>
  <si>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</si>
  <si>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</si>
  <si>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</si>
  <si>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</si>
  <si>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</si>
  <si>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</si>
  <si>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</si>
  <si>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</si>
  <si>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</si>
  <si>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</si>
  <si>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</si>
  <si>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</si>
  <si>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</si>
  <si>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</si>
  <si>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</si>
  <si>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</si>
  <si>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</si>
  <si>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</si>
  <si>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</si>
  <si>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</si>
  <si>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</si>
  <si>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</si>
  <si>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</si>
  <si>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</si>
  <si>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</si>
  <si>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</si>
  <si>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</si>
  <si>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</si>
  <si>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</si>
  <si>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</si>
  <si>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</si>
  <si>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</si>
  <si>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</si>
  <si>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</si>
  <si>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</si>
  <si>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</si>
  <si>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</si>
  <si>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</si>
  <si>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</si>
  <si>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</si>
  <si>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</si>
  <si>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</si>
  <si>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</si>
  <si>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</si>
  <si>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</si>
  <si>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</si>
  <si>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</si>
  <si>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</si>
  <si>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</si>
  <si>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</si>
  <si>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</si>
  <si>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</si>
  <si>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</si>
  <si>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</si>
  <si>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</si>
  <si>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</si>
  <si>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</si>
  <si>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</si>
  <si>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</si>
  <si>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</si>
  <si>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</si>
  <si>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</si>
  <si>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</si>
  <si>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</si>
  <si>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</si>
  <si>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</si>
  <si>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</si>
  <si>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</si>
  <si>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</si>
  <si>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</si>
  <si>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</si>
  <si>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</si>
  <si>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</si>
  <si>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</si>
  <si>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</si>
  <si>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</si>
  <si>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</si>
  <si>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</si>
  <si>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</si>
  <si>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</si>
  <si>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</si>
  <si>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</si>
  <si>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</si>
  <si>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</si>
  <si>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</si>
  <si>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</si>
  <si>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</si>
  <si>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</si>
  <si>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</si>
  <si>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</si>
  <si>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</si>
  <si>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</si>
  <si>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</si>
  <si>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</si>
  <si>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</si>
  <si>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</si>
  <si>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</si>
  <si>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</si>
  <si>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</si>
  <si>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</si>
  <si>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</si>
  <si>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</si>
  <si>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</si>
  <si>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</si>
  <si>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</si>
  <si>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</si>
  <si>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</si>
  <si>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</si>
  <si>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</si>
  <si>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</si>
  <si>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</si>
  <si>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</si>
  <si>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</si>
  <si>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</si>
  <si>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</si>
  <si>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</si>
  <si>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</si>
  <si>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</si>
  <si>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</si>
  <si>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</si>
  <si>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</si>
  <si>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</si>
  <si>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</si>
  <si>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</si>
  <si>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</si>
  <si>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</si>
  <si>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</si>
  <si>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</si>
  <si>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</si>
  <si>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</si>
  <si>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</si>
  <si>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</si>
  <si>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</si>
  <si>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</si>
  <si>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</si>
  <si>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</si>
  <si>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</si>
  <si>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</si>
  <si>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</si>
  <si>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</si>
  <si>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</si>
  <si>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</si>
  <si>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</si>
  <si>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</si>
  <si>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</si>
  <si>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</si>
  <si>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</si>
  <si>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</si>
  <si>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</si>
  <si>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</si>
  <si>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</si>
  <si>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</si>
  <si>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</si>
  <si>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</si>
  <si>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</si>
  <si>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</si>
  <si>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</si>
  <si>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</si>
  <si>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</si>
  <si>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</si>
  <si>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</si>
  <si>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</si>
  <si>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</si>
  <si>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</si>
  <si>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</si>
  <si>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</si>
  <si>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</si>
  <si>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</si>
  <si>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</si>
  <si>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</si>
  <si>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</si>
  <si>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</si>
  <si>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</si>
  <si>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</si>
  <si>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</si>
  <si>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</si>
  <si>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</si>
  <si>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</si>
  <si>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</si>
  <si>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</si>
  <si>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</si>
  <si>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</si>
  <si>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</si>
  <si>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</si>
  <si>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</si>
  <si>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</si>
  <si>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</si>
  <si>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</si>
  <si>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</si>
  <si>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</si>
  <si>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</si>
  <si>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</si>
  <si>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</si>
  <si>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</si>
  <si>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</si>
  <si>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</si>
  <si>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</si>
  <si>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</si>
  <si>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</si>
  <si>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</si>
  <si>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</si>
  <si>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</si>
  <si>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</si>
  <si>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</si>
  <si>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</si>
  <si>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</si>
  <si>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</si>
  <si>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</si>
  <si>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</si>
  <si>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</si>
  <si>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</si>
  <si>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</si>
  <si>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</si>
  <si>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</si>
  <si>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</si>
  <si>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</si>
  <si>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</si>
  <si>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</si>
  <si>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</si>
  <si>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</si>
  <si>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</si>
  <si>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</si>
  <si>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</si>
  <si>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</si>
  <si>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</si>
  <si>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</si>
  <si>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</si>
  <si>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</si>
  <si>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</si>
  <si>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</si>
  <si>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</si>
  <si>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</si>
  <si>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</si>
  <si>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</si>
  <si>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</si>
  <si>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</si>
  <si>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</si>
  <si>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</si>
  <si>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</si>
  <si>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</si>
  <si>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</si>
  <si>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</si>
  <si>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</si>
  <si>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</si>
  <si>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</si>
  <si>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</si>
  <si>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</si>
  <si>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</si>
  <si>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</si>
  <si>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</si>
  <si>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</si>
  <si>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</si>
  <si>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</si>
  <si>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</si>
  <si>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</si>
  <si>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</si>
  <si>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</si>
  <si>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</si>
  <si>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</si>
  <si>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</si>
  <si>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</si>
  <si>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</si>
  <si>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</si>
  <si>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</si>
  <si>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</si>
  <si>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</si>
  <si>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</si>
  <si>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</si>
  <si>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</si>
  <si>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</si>
  <si>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</si>
  <si>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</si>
  <si>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</si>
  <si>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</si>
  <si>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</si>
  <si>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</si>
  <si>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</si>
  <si>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</si>
  <si>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</si>
  <si>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</si>
  <si>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</si>
  <si>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</si>
  <si>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</si>
  <si>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</si>
  <si>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</si>
  <si>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</si>
  <si>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</si>
  <si>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</si>
  <si>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</si>
  <si>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</si>
  <si>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</si>
  <si>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</si>
  <si>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</si>
  <si>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</si>
  <si>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</si>
  <si>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</si>
  <si>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</si>
  <si>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</si>
  <si>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</si>
  <si>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</si>
  <si>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</si>
  <si>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</si>
  <si>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</si>
  <si>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</si>
  <si>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</si>
  <si>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</si>
  <si>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</si>
  <si>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</si>
  <si>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</si>
  <si>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</si>
  <si>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</si>
  <si>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</si>
  <si>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</si>
  <si>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</si>
  <si>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</si>
  <si>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</si>
  <si>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</si>
  <si>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</si>
  <si>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</si>
  <si>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</si>
  <si>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</si>
  <si>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</si>
  <si>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</si>
  <si>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</si>
  <si>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</si>
  <si>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</si>
  <si>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</si>
  <si>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</si>
  <si>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</si>
  <si>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</si>
  <si>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</si>
  <si>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</si>
  <si>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</si>
  <si>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</si>
  <si>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</si>
  <si>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</si>
  <si>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</si>
  <si>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</si>
  <si>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</si>
  <si>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</si>
  <si>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</si>
  <si>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</si>
  <si>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</si>
  <si>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</si>
  <si>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</si>
  <si>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</si>
  <si>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</si>
  <si>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</si>
  <si>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</si>
  <si>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</si>
  <si>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</si>
  <si>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</si>
  <si>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</si>
  <si>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</si>
  <si>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</si>
  <si>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</si>
  <si>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</si>
  <si>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</si>
  <si>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</si>
  <si>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</si>
  <si>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</si>
  <si>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</si>
  <si>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</si>
  <si>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</si>
  <si>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</si>
  <si>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</si>
  <si>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</si>
  <si>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</si>
  <si>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</si>
  <si>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</si>
  <si>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</si>
  <si>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</si>
  <si>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</si>
  <si>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</si>
  <si>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</si>
  <si>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</si>
  <si>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</si>
  <si>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</si>
  <si>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</si>
  <si>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</si>
  <si>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</si>
  <si>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</si>
  <si>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</si>
  <si>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</si>
  <si>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</si>
  <si>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</si>
  <si>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</si>
  <si>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</si>
  <si>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</si>
  <si>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</si>
  <si>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</si>
  <si>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</si>
  <si>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</si>
  <si>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</si>
  <si>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</si>
  <si>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</si>
  <si>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</si>
  <si>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</si>
  <si>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</si>
  <si>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</si>
  <si>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</si>
  <si>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</si>
  <si>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</si>
  <si>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</si>
  <si>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</si>
  <si>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</si>
  <si>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</si>
  <si>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</si>
  <si>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</si>
  <si>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</si>
  <si>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</si>
  <si>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</si>
  <si>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</si>
  <si>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</si>
  <si>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</si>
  <si>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</si>
  <si>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</si>
  <si>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</si>
  <si>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</si>
  <si>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</si>
  <si>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</si>
  <si>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</si>
  <si>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</si>
  <si>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</si>
  <si>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</si>
  <si>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</si>
  <si>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</si>
  <si>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</si>
  <si>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</si>
  <si>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</si>
  <si>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</si>
  <si>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</si>
  <si>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</si>
  <si>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</si>
  <si>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</si>
  <si>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</si>
  <si>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</si>
  <si>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</si>
  <si>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</si>
  <si>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</si>
  <si>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</si>
  <si>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</si>
  <si>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</si>
  <si>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</si>
  <si>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</si>
  <si>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</si>
  <si>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</si>
  <si>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</si>
  <si>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</si>
  <si>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</si>
  <si>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</si>
  <si>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</si>
  <si>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</si>
  <si>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</si>
  <si>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</si>
  <si>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</si>
  <si>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</si>
  <si>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</si>
  <si>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</si>
  <si>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</si>
  <si>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</si>
  <si>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</si>
  <si>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</si>
  <si>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</si>
  <si>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</si>
  <si>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</si>
  <si>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</si>
  <si>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</si>
  <si>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</si>
  <si>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</si>
  <si>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</si>
  <si>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</si>
  <si>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</si>
  <si>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</si>
  <si>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</si>
  <si>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</si>
  <si>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</si>
  <si>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</si>
  <si>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</si>
  <si>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</si>
  <si>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</si>
  <si>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</si>
  <si>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</si>
  <si>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</si>
  <si>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</si>
  <si>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</si>
  <si>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</si>
  <si>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</si>
  <si>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</si>
  <si>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</si>
  <si>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</si>
  <si>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</si>
  <si>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</si>
  <si>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</si>
  <si>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</si>
  <si>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</si>
  <si>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</si>
  <si>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</si>
  <si>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</si>
  <si>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</si>
  <si>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</si>
  <si>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</si>
  <si>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</si>
  <si>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</si>
  <si>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</si>
  <si>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</si>
  <si>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</si>
  <si>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</si>
  <si>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</si>
  <si>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</si>
  <si>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</si>
  <si>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</si>
  <si>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</si>
  <si>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</si>
  <si>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</si>
  <si>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</si>
  <si>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</si>
  <si>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</si>
  <si>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</si>
  <si>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</si>
  <si>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</si>
  <si>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</si>
  <si>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</si>
  <si>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</si>
  <si>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</si>
  <si>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</si>
  <si>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</si>
  <si>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</si>
  <si>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</si>
  <si>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</si>
  <si>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</si>
  <si>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</si>
  <si>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</si>
  <si>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</si>
  <si>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</si>
  <si>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</si>
  <si>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</si>
  <si>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</si>
  <si>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</si>
  <si>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</si>
  <si>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</si>
  <si>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</si>
  <si>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</si>
  <si>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</si>
  <si>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</si>
  <si>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</si>
  <si>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</si>
  <si>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</si>
  <si>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</si>
  <si>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</si>
  <si>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</si>
  <si>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</si>
  <si>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</si>
  <si>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</si>
  <si>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</si>
  <si>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</si>
  <si>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</si>
  <si>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</si>
  <si>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</si>
  <si>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</si>
  <si>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</si>
  <si>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</si>
  <si>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</si>
  <si>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</si>
  <si>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</si>
  <si>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</si>
  <si>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</si>
  <si>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</si>
  <si>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</si>
  <si>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</si>
  <si>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</si>
  <si>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</si>
  <si>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</si>
  <si>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</si>
  <si>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</si>
  <si>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</si>
  <si>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</si>
  <si>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</si>
  <si>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</si>
  <si>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</si>
  <si>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</si>
  <si>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</si>
  <si>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</si>
  <si>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</si>
  <si>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</si>
  <si>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</si>
  <si>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</si>
  <si>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</si>
  <si>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</si>
  <si>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</si>
  <si>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</si>
  <si>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</si>
  <si>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</si>
  <si>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</si>
  <si>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</si>
  <si>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</si>
  <si>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</si>
  <si>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</si>
  <si>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</si>
  <si>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</si>
  <si>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</si>
  <si>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</si>
  <si>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</si>
  <si>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</si>
  <si>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</si>
  <si>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</si>
  <si>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</si>
  <si>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</si>
  <si>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</si>
  <si>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</si>
  <si>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</si>
  <si>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</si>
  <si>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</si>
  <si>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</si>
  <si>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</si>
  <si>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</si>
  <si>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</si>
  <si>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</si>
  <si>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</si>
  <si>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</si>
  <si>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</si>
  <si>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</si>
  <si>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</si>
  <si>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</si>
  <si>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</si>
  <si>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</si>
  <si>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</si>
  <si>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</si>
  <si>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</si>
  <si>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</si>
  <si>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</si>
  <si>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</si>
  <si>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</si>
  <si>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</si>
  <si>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</si>
  <si>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</si>
  <si>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</si>
  <si>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</si>
  <si>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</si>
  <si>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</si>
  <si>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</si>
  <si>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</si>
  <si>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</si>
  <si>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</si>
  <si>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</si>
  <si>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</si>
  <si>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</si>
  <si>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</si>
  <si>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</si>
  <si>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</si>
  <si>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</si>
  <si>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</si>
  <si>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</si>
  <si>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</si>
  <si>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</si>
  <si>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</si>
  <si>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</si>
  <si>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</si>
  <si>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</si>
  <si>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</si>
  <si>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</si>
  <si>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</si>
  <si>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</si>
  <si>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</si>
  <si>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</si>
  <si>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</si>
  <si>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</si>
  <si>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</si>
  <si>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</si>
  <si>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</si>
  <si>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</si>
  <si>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</si>
  <si>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</si>
  <si>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</si>
  <si>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</si>
  <si>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</si>
  <si>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</si>
  <si>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</si>
  <si>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</si>
  <si>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</si>
  <si>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</si>
  <si>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</si>
  <si>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</si>
  <si>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</si>
  <si>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</si>
  <si>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</si>
  <si>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</si>
  <si>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</si>
  <si>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</si>
  <si>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</si>
  <si>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</si>
  <si>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</si>
  <si>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</si>
  <si>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</si>
  <si>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</si>
  <si>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</si>
  <si>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</si>
  <si>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</si>
  <si>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</si>
  <si>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</si>
  <si>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</si>
  <si>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</si>
  <si>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</si>
  <si>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</si>
  <si>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</si>
  <si>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</si>
  <si>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</si>
  <si>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</si>
  <si>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</si>
  <si>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</si>
  <si>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</si>
  <si>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</si>
  <si>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</si>
  <si>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</si>
  <si>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</si>
  <si>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</si>
  <si>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</si>
  <si>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</si>
  <si>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</si>
  <si>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</si>
  <si>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</si>
  <si>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</si>
  <si>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</si>
  <si>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</si>
  <si>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</si>
  <si>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</si>
  <si>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</si>
  <si>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</si>
  <si>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</si>
  <si>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</si>
  <si>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</si>
  <si>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</si>
  <si>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</si>
  <si>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</si>
  <si>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</si>
  <si>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</si>
  <si>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</si>
  <si>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</si>
  <si>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</si>
  <si>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</si>
  <si>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</si>
  <si>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</si>
  <si>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</si>
  <si>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</si>
  <si>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</si>
  <si>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</si>
  <si>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</si>
  <si>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</si>
  <si>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</si>
  <si>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</si>
  <si>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</si>
  <si>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</si>
  <si>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</si>
  <si>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</si>
  <si>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</si>
  <si>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</si>
  <si>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</si>
  <si>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</si>
  <si>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</si>
  <si>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</si>
  <si>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</si>
  <si>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</si>
  <si>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</si>
  <si>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</si>
  <si>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</si>
  <si>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</si>
  <si>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</si>
  <si>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</si>
  <si>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</si>
  <si>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</si>
  <si>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</si>
  <si>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</si>
  <si>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</si>
  <si>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</si>
  <si>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</si>
  <si>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</si>
  <si>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</si>
  <si>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</si>
  <si>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</si>
  <si>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</si>
  <si>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</si>
  <si>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</si>
  <si>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</si>
  <si>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</si>
  <si>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</si>
  <si>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</si>
  <si>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</si>
  <si>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</si>
  <si>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</si>
  <si>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</si>
  <si>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</si>
  <si>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</si>
  <si>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</si>
  <si>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</si>
  <si>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</si>
  <si>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</si>
  <si>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</si>
  <si>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</si>
  <si>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</si>
  <si>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</si>
  <si>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</si>
  <si>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</si>
  <si>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</si>
  <si>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</si>
  <si>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</si>
  <si>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</si>
  <si>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</si>
  <si>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</si>
  <si>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</si>
  <si>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</si>
  <si>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</si>
  <si>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</si>
  <si>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</si>
  <si>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</si>
  <si>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</si>
  <si>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</si>
  <si>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</si>
  <si>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</si>
  <si>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</si>
  <si>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</si>
  <si>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</si>
  <si>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</si>
  <si>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</si>
  <si>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</si>
  <si>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</si>
  <si>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</si>
  <si>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</si>
  <si>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</si>
  <si>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</si>
  <si>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</si>
  <si>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</si>
  <si>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</si>
  <si>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</si>
  <si>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</si>
  <si>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</si>
  <si>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</si>
  <si>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</si>
  <si>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</si>
  <si>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</si>
  <si>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</si>
  <si>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</si>
  <si>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</si>
  <si>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</si>
  <si>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</si>
  <si>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</si>
  <si>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</si>
  <si>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</si>
  <si>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</si>
  <si>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</si>
  <si>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</si>
  <si>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</si>
  <si>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</si>
  <si>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</si>
  <si>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</si>
  <si>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</si>
  <si>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</si>
  <si>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</si>
  <si>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</si>
  <si>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</si>
  <si>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</si>
  <si>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</si>
  <si>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</si>
  <si>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</si>
  <si>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</si>
  <si>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</si>
  <si>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</si>
  <si>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</si>
  <si>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</si>
  <si>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</si>
  <si>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</si>
  <si>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</si>
  <si>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</si>
  <si>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</si>
  <si>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</si>
  <si>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</si>
  <si>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</si>
  <si>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</si>
  <si>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</si>
  <si>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</si>
  <si>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</si>
  <si>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</si>
  <si>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</si>
  <si>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</si>
  <si>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</si>
  <si>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</si>
  <si>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</si>
  <si>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</si>
  <si>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</si>
  <si>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</si>
  <si>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</si>
  <si>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</si>
  <si>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</si>
  <si>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</si>
  <si>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</si>
  <si>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</si>
  <si>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</si>
  <si>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</si>
  <si>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</si>
  <si>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</si>
  <si>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</si>
  <si>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</si>
  <si>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</si>
  <si>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</si>
  <si>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</si>
  <si>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</si>
  <si>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</si>
  <si>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</si>
  <si>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</si>
  <si>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</si>
  <si>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</si>
  <si>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</si>
  <si>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</si>
  <si>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</si>
  <si>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</si>
  <si>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</si>
  <si>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</si>
  <si>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</si>
  <si>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</si>
  <si>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</si>
  <si>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</si>
  <si>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</si>
  <si>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</si>
  <si>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</si>
  <si>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</si>
  <si>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</si>
  <si>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</si>
  <si>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</si>
  <si>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</si>
  <si>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</si>
  <si>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</si>
  <si>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</si>
  <si>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</si>
  <si>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</si>
  <si>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</si>
  <si>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</si>
  <si>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</si>
  <si>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</si>
  <si>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</si>
  <si>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</si>
  <si>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</si>
  <si>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</si>
  <si>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</si>
  <si>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</si>
  <si>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</si>
  <si>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</si>
  <si>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</si>
  <si>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</si>
  <si>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</si>
  <si>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</si>
  <si>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</si>
  <si>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</si>
  <si>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</si>
  <si>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</si>
  <si>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</si>
  <si>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</si>
  <si>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</si>
  <si>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</si>
  <si>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</si>
  <si>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</si>
  <si>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</si>
  <si>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</si>
  <si>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</si>
  <si>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</si>
  <si>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</si>
  <si>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</si>
  <si>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</si>
  <si>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</si>
  <si>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</si>
  <si>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</si>
  <si>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</si>
  <si>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</si>
  <si>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</si>
  <si>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</si>
  <si>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</si>
  <si>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</si>
  <si>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</si>
  <si>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</si>
  <si>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</si>
  <si>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</si>
  <si>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</si>
  <si>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</si>
  <si>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</si>
  <si>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</si>
  <si>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</si>
  <si>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</si>
  <si>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</si>
  <si>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</si>
  <si>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</si>
  <si>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</si>
  <si>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</si>
  <si>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</si>
  <si>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</si>
  <si>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</si>
  <si>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</si>
  <si>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</si>
  <si>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</si>
  <si>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</si>
  <si>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</si>
  <si>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</si>
  <si>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</si>
  <si>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</si>
  <si>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</si>
  <si>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</si>
  <si>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</si>
  <si>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</si>
  <si>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</si>
  <si>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</si>
  <si>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</si>
  <si>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</si>
  <si>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</si>
  <si>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</si>
  <si>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</si>
  <si>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</si>
  <si>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</si>
  <si>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</si>
  <si>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</si>
  <si>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</si>
  <si>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</si>
  <si>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</si>
  <si>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</si>
  <si>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</si>
  <si>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</si>
  <si>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</si>
  <si>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</si>
  <si>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</si>
  <si>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</si>
  <si>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</si>
  <si>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</si>
  <si>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</si>
  <si>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</si>
  <si>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</si>
  <si>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</si>
  <si>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</si>
  <si>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</si>
  <si>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</si>
  <si>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</si>
  <si>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</si>
  <si>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</si>
  <si>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</si>
  <si>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</si>
  <si>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</si>
  <si>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</si>
  <si>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</si>
  <si>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</si>
  <si>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</si>
  <si>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</si>
  <si>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</si>
  <si>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</si>
  <si>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</si>
  <si>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</si>
  <si>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</si>
  <si>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</si>
  <si>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</si>
  <si>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</si>
  <si>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</si>
  <si>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</si>
  <si>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</si>
  <si>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</si>
  <si>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</si>
  <si>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</si>
  <si>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</si>
  <si>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</si>
  <si>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</si>
  <si>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</si>
  <si>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</si>
  <si>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</si>
  <si>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</si>
  <si>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</si>
  <si>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</si>
  <si>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</si>
  <si>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</si>
  <si>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</si>
  <si>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</si>
  <si>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</si>
  <si>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</si>
  <si>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</si>
  <si>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</si>
  <si>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</si>
  <si>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</si>
  <si>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</si>
  <si>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</si>
  <si>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</si>
  <si>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</si>
  <si>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</si>
  <si>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</si>
  <si>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</si>
  <si>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</si>
  <si>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</si>
  <si>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</si>
  <si>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</si>
  <si>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</si>
  <si>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</si>
  <si>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</si>
  <si>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</si>
  <si>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</si>
  <si>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</si>
  <si>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</si>
  <si>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</si>
  <si>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</si>
  <si>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</si>
  <si>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</si>
  <si>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</si>
  <si>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</si>
  <si>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</si>
  <si>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</si>
  <si>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</si>
  <si>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</si>
  <si>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</si>
  <si>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</si>
  <si>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</si>
  <si>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</si>
  <si>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</si>
  <si>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</si>
  <si>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</si>
  <si>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</si>
  <si>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</si>
  <si>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</si>
  <si>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</si>
  <si>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</si>
  <si>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</si>
  <si>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</si>
  <si>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</si>
  <si>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</si>
  <si>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</si>
  <si>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</si>
  <si>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</si>
  <si>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</si>
  <si>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</si>
  <si>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</si>
  <si>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</si>
  <si>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</si>
  <si>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</si>
  <si>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</si>
  <si>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</si>
  <si>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</si>
  <si>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</si>
  <si>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</si>
  <si>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</si>
  <si>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</si>
  <si>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</si>
  <si>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</si>
  <si>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</si>
  <si>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</si>
  <si>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</si>
  <si>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</si>
  <si>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</si>
  <si>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</si>
  <si>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</si>
  <si>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</si>
  <si>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</si>
  <si>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</si>
  <si>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</si>
  <si>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</si>
  <si>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</si>
  <si>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</si>
  <si>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</si>
  <si>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</si>
  <si>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</si>
  <si>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</si>
  <si>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</si>
  <si>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</si>
  <si>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</si>
  <si>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</si>
  <si>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</si>
  <si>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</si>
  <si>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</si>
  <si>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</si>
  <si>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</si>
  <si>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</si>
  <si>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</si>
  <si>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</si>
  <si>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</si>
  <si>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</si>
  <si>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</si>
  <si>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</si>
  <si>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</si>
  <si>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</si>
  <si>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</si>
  <si>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</si>
  <si>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</si>
  <si>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</si>
  <si>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</si>
  <si>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</si>
  <si>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</si>
  <si>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</si>
  <si>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</si>
  <si>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</si>
  <si>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</si>
  <si>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</si>
  <si>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</si>
  <si>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</si>
  <si>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</si>
  <si>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</si>
  <si>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</si>
  <si>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</si>
  <si>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</si>
  <si>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</si>
  <si>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</si>
  <si>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</si>
  <si>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</si>
  <si>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</si>
  <si>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</si>
  <si>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</si>
  <si>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</si>
  <si>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</si>
  <si>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</si>
  <si>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</si>
  <si>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</si>
  <si>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</si>
  <si>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</si>
  <si>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</si>
  <si>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</si>
  <si>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</si>
  <si>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</si>
  <si>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</si>
  <si>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</si>
  <si>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</si>
  <si>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</si>
  <si>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</si>
  <si>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</si>
  <si>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</si>
  <si>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</si>
  <si>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</si>
  <si>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</si>
  <si>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</si>
  <si>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</si>
  <si>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</si>
  <si>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</si>
  <si>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</si>
  <si>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</si>
  <si>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</si>
  <si>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</si>
  <si>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</si>
  <si>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</si>
  <si>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</si>
  <si>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</si>
  <si>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</si>
  <si>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</si>
  <si>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</si>
  <si>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</si>
  <si>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</si>
  <si>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</si>
  <si>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</si>
  <si>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</si>
  <si>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</si>
  <si>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</si>
  <si>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</si>
  <si>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</si>
  <si>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</si>
  <si>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</si>
  <si>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</si>
  <si>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</si>
  <si>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</si>
  <si>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</si>
  <si>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</si>
  <si>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</si>
  <si>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</si>
  <si>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</si>
  <si>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</si>
  <si>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</si>
  <si>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</si>
  <si>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</si>
  <si>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</si>
  <si>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</si>
  <si>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</si>
  <si>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</si>
  <si>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</si>
  <si>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</si>
  <si>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</si>
  <si>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</si>
  <si>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</si>
  <si>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</si>
  <si>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</si>
  <si>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</si>
  <si>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</si>
  <si>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</si>
  <si>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</si>
  <si>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</si>
  <si>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</si>
  <si>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</si>
  <si>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</si>
  <si>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</si>
  <si>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</si>
  <si>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</si>
  <si>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</si>
  <si>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</si>
  <si>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</si>
  <si>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</si>
  <si>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</si>
  <si>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</si>
  <si>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</si>
  <si>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</si>
  <si>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</si>
  <si>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</si>
  <si>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</si>
  <si>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</si>
  <si>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</si>
  <si>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</si>
  <si>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</si>
  <si>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</si>
  <si>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</si>
  <si>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</si>
  <si>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</si>
  <si>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</si>
  <si>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</si>
  <si>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</si>
  <si>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</si>
  <si>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</si>
  <si>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</si>
  <si>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</si>
  <si>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</si>
  <si>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</si>
  <si>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</si>
  <si>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</si>
  <si>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</si>
  <si>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</si>
  <si>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</si>
  <si>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</si>
  <si>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</si>
  <si>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</si>
  <si>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</si>
  <si>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</si>
  <si>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</si>
  <si>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</si>
  <si>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</si>
  <si>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</si>
  <si>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</si>
  <si>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</si>
  <si>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</si>
  <si>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</si>
  <si>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</si>
  <si>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</si>
  <si>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</si>
  <si>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</si>
  <si>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</si>
  <si>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</si>
  <si>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</si>
  <si>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</si>
  <si>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</si>
  <si>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</si>
  <si>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</si>
  <si>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</si>
  <si>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</si>
  <si>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</si>
  <si>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</si>
  <si>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</si>
  <si>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</si>
  <si>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</si>
  <si>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</si>
  <si>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</si>
  <si>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</si>
  <si>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</si>
  <si>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</si>
  <si>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</si>
  <si>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</si>
  <si>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</si>
  <si>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</si>
  <si>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</si>
  <si>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</si>
  <si>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</si>
  <si>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</si>
  <si>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</si>
  <si>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</si>
  <si>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</si>
  <si>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</si>
  <si>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</si>
  <si>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</si>
  <si>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</si>
  <si>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</si>
  <si>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</si>
  <si>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</si>
  <si>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</si>
  <si>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</si>
  <si>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</si>
  <si>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</si>
  <si>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</si>
  <si>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</si>
  <si>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</si>
  <si>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</si>
  <si>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</si>
  <si>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</si>
  <si>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</si>
  <si>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</si>
  <si>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</si>
  <si>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</si>
  <si>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</si>
  <si>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</si>
  <si>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</si>
  <si>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</si>
  <si>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</si>
  <si>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</si>
  <si>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</si>
  <si>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</si>
  <si>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</si>
  <si>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</si>
  <si>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</si>
  <si>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</si>
  <si>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</si>
  <si>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</si>
  <si>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</si>
  <si>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</si>
  <si>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</si>
  <si>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</si>
  <si>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</si>
  <si>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</si>
  <si>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</si>
  <si>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</si>
  <si>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</si>
  <si>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</si>
  <si>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</si>
  <si>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</si>
  <si>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</si>
  <si>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</si>
  <si>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</si>
  <si>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</si>
  <si>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</si>
  <si>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</si>
  <si>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</si>
  <si>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</si>
  <si>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</si>
  <si>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</si>
  <si>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</si>
  <si>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</si>
  <si>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</si>
  <si>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</si>
  <si>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</si>
  <si>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</si>
  <si>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</si>
  <si>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</si>
  <si>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</si>
  <si>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</si>
  <si>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</si>
  <si>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</si>
  <si>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</si>
  <si>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</si>
  <si>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</si>
  <si>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</si>
  <si>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</si>
  <si>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</si>
  <si>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</si>
  <si>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</si>
  <si>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</si>
  <si>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</si>
  <si>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</si>
  <si>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</si>
  <si>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</si>
  <si>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</si>
  <si>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</si>
  <si>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</si>
  <si>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</si>
  <si>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</si>
  <si>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</si>
  <si>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</si>
  <si>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</si>
  <si>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</si>
  <si>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</si>
  <si>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</si>
  <si>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</si>
  <si>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</si>
  <si>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</si>
  <si>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</si>
  <si>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</si>
  <si>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</si>
  <si>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</si>
  <si>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</si>
  <si>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</si>
  <si>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</si>
  <si>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</si>
  <si>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</si>
  <si>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</si>
  <si>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</si>
  <si>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</si>
  <si>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</si>
  <si>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</si>
  <si>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</si>
  <si>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</si>
  <si>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</si>
  <si>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</si>
  <si>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</si>
  <si>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</si>
  <si>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</si>
  <si>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</si>
  <si>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</si>
  <si>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</si>
  <si>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</si>
  <si>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</si>
  <si>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</si>
  <si>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</si>
  <si>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</si>
  <si>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</si>
  <si>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</si>
  <si>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</si>
  <si>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</si>
  <si>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</si>
  <si>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</si>
  <si>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</si>
  <si>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</si>
  <si>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</si>
  <si>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</si>
  <si>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</si>
  <si>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</si>
  <si>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</si>
  <si>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</si>
  <si>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</si>
  <si>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</si>
  <si>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</si>
  <si>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</si>
  <si>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</si>
  <si>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</si>
  <si>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</si>
  <si>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</si>
  <si>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</si>
  <si>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</si>
  <si>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</si>
  <si>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</si>
  <si>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</si>
  <si>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</si>
  <si>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</si>
  <si>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</si>
  <si>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</si>
  <si>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</si>
  <si>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</si>
  <si>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</si>
  <si>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</si>
  <si>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</si>
  <si>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</si>
  <si>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</si>
  <si>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</si>
  <si>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</si>
  <si>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</si>
  <si>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</si>
  <si>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</si>
  <si>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</si>
  <si>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</si>
  <si>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</si>
  <si>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</si>
  <si>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</si>
  <si>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</si>
  <si>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</si>
  <si>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</si>
  <si>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</si>
  <si>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</si>
  <si>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</si>
  <si>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</si>
  <si>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</si>
  <si>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</si>
  <si>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</si>
  <si>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</si>
  <si>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</si>
  <si>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</si>
  <si>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</si>
  <si>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</si>
  <si>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</si>
  <si>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</si>
  <si>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</si>
  <si>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</si>
  <si>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</si>
  <si>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</si>
  <si>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</si>
  <si>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</si>
  <si>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</si>
  <si>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</si>
  <si>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</si>
  <si>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</si>
  <si>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</si>
  <si>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</si>
  <si>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</si>
  <si>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</si>
  <si>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</si>
  <si>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</si>
  <si>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</si>
  <si>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</si>
  <si>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</si>
  <si>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</si>
  <si>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</si>
  <si>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</si>
  <si>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</si>
  <si>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</si>
  <si>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</si>
  <si>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</si>
  <si>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</si>
  <si>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</si>
  <si>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</si>
  <si>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</si>
  <si>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</si>
  <si>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</si>
  <si>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</si>
  <si>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</si>
  <si>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</si>
  <si>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</si>
  <si>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</si>
  <si>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</si>
  <si>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</si>
  <si>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</si>
  <si>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</si>
  <si>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</si>
  <si>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</si>
  <si>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</si>
  <si>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</si>
  <si>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</si>
  <si>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</si>
  <si>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</si>
  <si>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</si>
  <si>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</si>
  <si>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</si>
  <si>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</si>
  <si>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</si>
  <si>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</si>
  <si>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</si>
  <si>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</si>
  <si>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</si>
  <si>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</si>
  <si>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</si>
  <si>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</si>
  <si>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</si>
  <si>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</si>
  <si>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</si>
  <si>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</si>
  <si>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</si>
  <si>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</si>
  <si>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</si>
  <si>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</si>
  <si>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</si>
  <si>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</si>
  <si>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</si>
  <si>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</si>
  <si>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</si>
  <si>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</si>
  <si>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</si>
  <si>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</si>
  <si>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</si>
  <si>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</si>
  <si>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</si>
  <si>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</si>
  <si>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</si>
  <si>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</si>
  <si>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</si>
  <si>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</si>
  <si>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</si>
  <si>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</si>
  <si>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</si>
  <si>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</si>
  <si>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</si>
  <si>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</si>
  <si>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</si>
  <si>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</si>
  <si>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</si>
  <si>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</si>
  <si>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</si>
  <si>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</si>
  <si>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</si>
  <si>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</si>
  <si>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</si>
  <si>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</si>
  <si>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</si>
  <si>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</si>
  <si>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</si>
  <si>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</si>
  <si>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</si>
  <si>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</si>
  <si>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</si>
  <si>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</si>
  <si>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</si>
  <si>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</si>
  <si>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</si>
  <si>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</si>
  <si>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</si>
  <si>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</si>
  <si>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</si>
  <si>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</si>
  <si>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</si>
  <si>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</si>
  <si>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</si>
  <si>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</si>
  <si>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</si>
  <si>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</si>
  <si>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</si>
  <si>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</si>
  <si>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</si>
  <si>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</si>
  <si>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</si>
  <si>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</si>
  <si>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</si>
  <si>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</si>
  <si>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</si>
  <si>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</si>
  <si>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</si>
  <si>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</si>
  <si>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</si>
  <si>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</si>
  <si>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</si>
  <si>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</si>
  <si>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</si>
  <si>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</si>
  <si>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</si>
  <si>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</si>
  <si>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</si>
  <si>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</si>
  <si>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</si>
  <si>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</si>
  <si>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</si>
  <si>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</si>
  <si>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</si>
  <si>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</si>
  <si>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</si>
  <si>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</si>
  <si>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</si>
  <si>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</si>
  <si>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</si>
  <si>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</si>
  <si>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</si>
  <si>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</si>
  <si>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</si>
  <si>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</si>
  <si>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</si>
  <si>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</si>
  <si>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</si>
  <si>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</si>
  <si>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</si>
  <si>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</si>
  <si>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</si>
  <si>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</si>
  <si>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</si>
  <si>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</si>
  <si>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</si>
  <si>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</si>
  <si>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</si>
  <si>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</si>
  <si>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</si>
  <si>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</si>
  <si>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</si>
  <si>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</si>
  <si>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</si>
  <si>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</si>
  <si>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</si>
  <si>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</si>
  <si>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</si>
  <si>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</si>
  <si>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</si>
  <si>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</si>
  <si>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</si>
  <si>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</si>
  <si>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</si>
  <si>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</si>
  <si>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</si>
  <si>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</si>
  <si>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</si>
  <si>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</si>
  <si>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</si>
  <si>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</si>
  <si>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</si>
  <si>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</si>
  <si>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</si>
  <si>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</si>
  <si>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</si>
  <si>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</si>
  <si>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</si>
  <si>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</si>
  <si>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</si>
  <si>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</si>
  <si>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</si>
  <si>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</si>
  <si>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</si>
  <si>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</si>
  <si>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</si>
  <si>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</si>
  <si>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</si>
  <si>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</si>
  <si>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</si>
  <si>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</si>
  <si>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</si>
  <si>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</si>
  <si>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</si>
  <si>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</si>
  <si>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</si>
  <si>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</si>
  <si>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</si>
  <si>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</si>
  <si>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</si>
  <si>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</si>
  <si>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</si>
  <si>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</si>
  <si>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</si>
  <si>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</si>
  <si>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</si>
  <si>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</si>
  <si>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</si>
  <si>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</si>
  <si>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</si>
  <si>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</si>
  <si>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</si>
  <si>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</si>
  <si>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</si>
  <si>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</si>
  <si>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</si>
  <si>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</si>
  <si>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</si>
  <si>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</si>
  <si>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</si>
  <si>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</si>
  <si>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</si>
  <si>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</si>
  <si>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</si>
  <si>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</si>
  <si>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</si>
  <si>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</si>
  <si>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</si>
  <si>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</si>
  <si>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</si>
  <si>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</si>
  <si>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</si>
  <si>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</si>
  <si>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</si>
  <si>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</si>
  <si>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</si>
  <si>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</si>
  <si>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</si>
  <si>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</si>
  <si>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</si>
  <si>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</si>
  <si>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</si>
  <si>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</si>
  <si>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</si>
  <si>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</si>
  <si>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</si>
  <si>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</si>
  <si>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</si>
  <si>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</si>
  <si>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</si>
  <si>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</si>
  <si>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</si>
  <si>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</si>
  <si>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</si>
  <si>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</si>
  <si>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</si>
  <si>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</si>
  <si>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</si>
  <si>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</si>
  <si>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</si>
  <si>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</si>
  <si>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</si>
  <si>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</si>
  <si>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</si>
  <si>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</si>
  <si>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</si>
  <si>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</si>
  <si>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</si>
  <si>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</si>
  <si>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</si>
  <si>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</si>
  <si>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</si>
  <si>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</si>
  <si>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</si>
  <si>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</si>
  <si>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</si>
  <si>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</si>
  <si>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</si>
  <si>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</si>
  <si>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</si>
  <si>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</si>
  <si>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</si>
  <si>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</si>
  <si>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</si>
  <si>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</si>
  <si>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</si>
  <si>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</si>
  <si>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</si>
  <si>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</si>
  <si>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</si>
  <si>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</si>
  <si>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</si>
  <si>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</si>
  <si>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</si>
  <si>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</si>
  <si>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</si>
  <si>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</si>
  <si>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</si>
  <si>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</si>
  <si>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</si>
  <si>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</si>
  <si>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</si>
  <si>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</si>
  <si>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</si>
  <si>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</si>
  <si>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</si>
  <si>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</si>
  <si>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</si>
  <si>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</si>
  <si>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</si>
  <si>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</si>
  <si>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</si>
  <si>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</si>
  <si>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</si>
  <si>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</si>
  <si>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</si>
  <si>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</si>
  <si>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</si>
  <si>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</si>
  <si>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</si>
  <si>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</si>
  <si>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</si>
  <si>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</si>
  <si>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</si>
  <si>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</si>
  <si>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</si>
  <si>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</si>
  <si>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</si>
  <si>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</si>
  <si>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</si>
  <si>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</si>
  <si>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</si>
  <si>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</si>
  <si>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</si>
  <si>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</si>
  <si>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</si>
  <si>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</si>
  <si>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</si>
  <si>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</si>
  <si>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</si>
  <si>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</si>
  <si>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</si>
  <si>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</si>
  <si>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</si>
  <si>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</si>
  <si>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</si>
  <si>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</si>
  <si>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</si>
  <si>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</si>
  <si>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</si>
  <si>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</si>
  <si>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</si>
  <si>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</si>
  <si>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</si>
  <si>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</si>
  <si>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</si>
  <si>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</si>
  <si>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</si>
  <si>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</si>
  <si>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</si>
  <si>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</si>
  <si>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</si>
  <si>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</si>
  <si>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</si>
  <si>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</si>
  <si>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</si>
  <si>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</si>
  <si>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</si>
  <si>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</si>
  <si>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</si>
  <si>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</si>
  <si>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</si>
  <si>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</si>
  <si>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</si>
  <si>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</si>
  <si>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</si>
  <si>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</si>
  <si>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</si>
  <si>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</si>
  <si>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</si>
  <si>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</si>
  <si>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</si>
  <si>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</si>
  <si>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</si>
  <si>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</si>
  <si>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</si>
  <si>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</si>
  <si>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</si>
  <si>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</si>
  <si>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</si>
  <si>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</si>
  <si>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</si>
  <si>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</si>
  <si>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</si>
  <si>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</si>
  <si>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</si>
  <si>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</si>
  <si>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</si>
  <si>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</si>
  <si>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</si>
  <si>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</si>
  <si>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</si>
  <si>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</si>
  <si>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</si>
  <si>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</si>
  <si>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</si>
  <si>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</si>
  <si>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</si>
  <si>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</si>
  <si>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</si>
  <si>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</si>
  <si>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</si>
  <si>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</si>
  <si>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</si>
  <si>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</si>
  <si>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</si>
  <si>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</si>
  <si>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</si>
  <si>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</si>
  <si>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</si>
  <si>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</si>
  <si>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</si>
  <si>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</si>
  <si>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</si>
  <si>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</si>
  <si>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</si>
  <si>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</si>
  <si>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</si>
  <si>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</si>
  <si>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</si>
  <si>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</si>
  <si>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</si>
  <si>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</si>
  <si>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</si>
  <si>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</si>
  <si>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</si>
  <si>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</si>
  <si>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</si>
  <si>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</si>
  <si>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</si>
  <si>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</si>
  <si>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</si>
  <si>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</si>
  <si>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</si>
  <si>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</si>
  <si>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</si>
  <si>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</si>
  <si>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</si>
  <si>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</si>
  <si>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</si>
  <si>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</si>
  <si>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</si>
  <si>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</si>
  <si>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</si>
  <si>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</si>
  <si>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</si>
  <si>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</si>
  <si>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</si>
  <si>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</si>
  <si>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</si>
  <si>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</si>
  <si>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</si>
  <si>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</si>
  <si>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</si>
  <si>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</si>
  <si>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</si>
  <si>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</si>
  <si>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</si>
  <si>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</si>
  <si>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</si>
  <si>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</si>
  <si>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</si>
  <si>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</si>
  <si>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</si>
  <si>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</si>
  <si>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</si>
  <si>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</si>
  <si>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</si>
  <si>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</si>
  <si>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</si>
  <si>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</si>
  <si>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</si>
  <si>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</si>
  <si>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</si>
  <si>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</si>
  <si>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</si>
  <si>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</si>
  <si>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</si>
  <si>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</si>
  <si>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</si>
  <si>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</si>
  <si>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</si>
  <si>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</si>
  <si>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</si>
  <si>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</si>
  <si>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</si>
  <si>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</si>
  <si>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</si>
  <si>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</si>
  <si>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</si>
  <si>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</si>
  <si>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</si>
  <si>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</si>
  <si>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</si>
  <si>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</si>
  <si>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</si>
  <si>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</si>
  <si>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</si>
  <si>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</si>
  <si>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</si>
  <si>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</si>
  <si>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</si>
  <si>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</si>
  <si>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</si>
  <si>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</si>
  <si>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</si>
  <si>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</si>
  <si>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</si>
  <si>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</si>
  <si>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</si>
  <si>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</si>
  <si>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</si>
  <si>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</si>
  <si>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</si>
  <si>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</si>
  <si>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</si>
  <si>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</si>
  <si>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</si>
  <si>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</si>
  <si>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</si>
  <si>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</si>
  <si>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</si>
  <si>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</si>
  <si>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</si>
  <si>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</si>
  <si>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</si>
  <si>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</si>
  <si>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</si>
  <si>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</si>
  <si>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</si>
  <si>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</si>
  <si>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</si>
  <si>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</si>
  <si>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</si>
  <si>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</si>
  <si>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</si>
  <si>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</si>
  <si>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</si>
  <si>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</si>
  <si>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</si>
  <si>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</si>
  <si>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</si>
  <si>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</si>
  <si>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</si>
  <si>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</si>
  <si>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</si>
  <si>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</si>
  <si>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</si>
  <si>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</si>
  <si>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</si>
  <si>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</si>
  <si>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</si>
  <si>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</si>
  <si>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</si>
  <si>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</si>
  <si>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</si>
  <si>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</si>
  <si>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</si>
  <si>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</si>
  <si>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</si>
  <si>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</si>
  <si>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</si>
  <si>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</si>
  <si>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</si>
  <si>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</si>
  <si>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</si>
  <si>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</si>
  <si>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</si>
  <si>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</si>
  <si>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</si>
  <si>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</si>
  <si>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</si>
  <si>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</si>
  <si>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</si>
  <si>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</si>
  <si>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</si>
  <si>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</si>
  <si>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</si>
  <si>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</si>
  <si>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</si>
  <si>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</si>
  <si>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</si>
  <si>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</si>
  <si>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</si>
  <si>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</si>
  <si>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</si>
  <si>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</si>
  <si>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</si>
  <si>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</si>
  <si>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</si>
  <si>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</si>
  <si>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</si>
  <si>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</si>
  <si>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</si>
  <si>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</si>
  <si>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</si>
  <si>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</si>
  <si>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</si>
  <si>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</si>
  <si>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</si>
  <si>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</si>
  <si>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</si>
  <si>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</si>
  <si>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</si>
  <si>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</si>
  <si>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</si>
  <si>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</si>
  <si>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</si>
  <si>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</si>
  <si>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</si>
  <si>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</si>
  <si>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</si>
  <si>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</si>
  <si>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</si>
  <si>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</si>
  <si>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</si>
  <si>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</si>
  <si>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</si>
  <si>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</si>
  <si>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</si>
  <si>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</si>
  <si>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</si>
  <si>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</si>
  <si>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</si>
  <si>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</si>
  <si>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</si>
  <si>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</si>
  <si>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</si>
  <si>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</si>
  <si>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</si>
  <si>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</si>
  <si>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</si>
  <si>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</si>
  <si>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</si>
  <si>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</si>
  <si>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</si>
  <si>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</si>
  <si>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</si>
  <si>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</si>
  <si>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</si>
  <si>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</si>
  <si>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</si>
  <si>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</si>
  <si>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</si>
  <si>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</si>
  <si>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</si>
  <si>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</si>
  <si>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</si>
  <si>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</si>
  <si>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</si>
  <si>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</si>
  <si>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</si>
  <si>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</si>
  <si>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</si>
  <si>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</si>
  <si>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</si>
  <si>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</si>
  <si>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</si>
  <si>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</si>
  <si>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</si>
  <si>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</si>
  <si>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</si>
  <si>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</si>
  <si>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</si>
  <si>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</si>
  <si>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</si>
  <si>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</si>
  <si>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</si>
  <si>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</si>
  <si>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</si>
  <si>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</si>
  <si>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</si>
  <si>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</si>
  <si>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</si>
  <si>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</si>
  <si>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</si>
  <si>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</si>
  <si>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</si>
  <si>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</si>
  <si>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</si>
  <si>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</si>
  <si>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</si>
  <si>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</si>
  <si>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</si>
  <si>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</si>
  <si>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</si>
  <si>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</si>
  <si>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</si>
  <si>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</si>
  <si>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</si>
  <si>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</si>
  <si>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</si>
  <si>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</si>
  <si>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</si>
  <si>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</si>
  <si>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</si>
  <si>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</si>
  <si>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</si>
  <si>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</si>
  <si>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</si>
  <si>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</si>
  <si>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</si>
  <si>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</si>
  <si>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</si>
  <si>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</si>
  <si>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</si>
  <si>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</si>
  <si>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</si>
  <si>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</si>
  <si>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</si>
  <si>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</si>
  <si>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</si>
  <si>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</si>
  <si>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</si>
  <si>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</si>
  <si>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</si>
  <si>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</si>
  <si>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</si>
  <si>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</si>
  <si>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</si>
  <si>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</si>
  <si>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</si>
  <si>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</si>
  <si>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</si>
  <si>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</si>
  <si>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</si>
  <si>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</si>
  <si>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</si>
  <si>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</si>
  <si>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</si>
  <si>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</si>
  <si>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</si>
  <si>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</si>
  <si>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</si>
  <si>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</si>
  <si>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</si>
  <si>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</si>
  <si>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</si>
  <si>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</si>
  <si>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</si>
  <si>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</si>
  <si>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</si>
  <si>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</si>
  <si>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</si>
  <si>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</si>
  <si>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</si>
  <si>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</si>
  <si>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</si>
  <si>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</si>
  <si>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</si>
  <si>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</si>
  <si>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</si>
  <si>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</si>
  <si>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</si>
  <si>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</si>
  <si>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</si>
  <si>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</si>
  <si>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</si>
  <si>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</si>
  <si>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</si>
  <si>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</si>
  <si>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</si>
  <si>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</si>
  <si>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</si>
  <si>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</si>
  <si>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</si>
  <si>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</si>
  <si>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</si>
  <si>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</si>
  <si>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</si>
  <si>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</si>
  <si>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</si>
  <si>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</si>
  <si>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</si>
  <si>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</si>
  <si>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</si>
  <si>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</si>
  <si>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</si>
  <si>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</si>
  <si>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</si>
  <si>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</si>
  <si>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</si>
  <si>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</si>
  <si>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</si>
  <si>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</si>
  <si>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</si>
  <si>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</si>
  <si>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</si>
  <si>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</si>
  <si>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</si>
  <si>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</si>
  <si>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</si>
  <si>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</si>
  <si>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</si>
  <si>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</si>
  <si>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</si>
  <si>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</si>
  <si>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</si>
  <si>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</si>
  <si>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</si>
  <si>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</si>
  <si>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</si>
  <si>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</si>
  <si>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</si>
  <si>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</si>
  <si>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</si>
  <si>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</si>
  <si>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</si>
  <si>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</si>
  <si>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</si>
  <si>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</si>
  <si>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</si>
  <si>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</si>
  <si>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</si>
  <si>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</si>
  <si>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</si>
  <si>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</si>
  <si>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</si>
  <si>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</si>
  <si>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</si>
  <si>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</si>
  <si>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</si>
  <si>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</si>
  <si>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</si>
  <si>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</si>
  <si>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</si>
  <si>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</si>
  <si>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</si>
  <si>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</si>
  <si>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</si>
  <si>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</si>
  <si>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</si>
  <si>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</si>
  <si>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</si>
  <si>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</si>
  <si>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</si>
  <si>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</si>
  <si>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</si>
  <si>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</si>
  <si>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</si>
  <si>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</si>
  <si>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</si>
  <si>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</si>
  <si>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</si>
  <si>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</si>
  <si>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</si>
  <si>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</si>
  <si>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</si>
  <si>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</si>
  <si>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</si>
  <si>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</si>
  <si>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</si>
  <si>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</si>
  <si>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</si>
  <si>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</si>
  <si>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</si>
  <si>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</si>
  <si>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</si>
  <si>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</si>
  <si>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</si>
  <si>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</si>
  <si>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</si>
  <si>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</si>
  <si>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</si>
  <si>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</si>
  <si>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</si>
  <si>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</si>
  <si>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</si>
  <si>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</si>
  <si>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</si>
  <si>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</si>
  <si>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</si>
  <si>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</si>
  <si>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</si>
  <si>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</si>
  <si>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</si>
  <si>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</si>
  <si>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</si>
  <si>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</si>
  <si>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</si>
  <si>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</si>
  <si>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</si>
  <si>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</si>
  <si>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</si>
  <si>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</si>
  <si>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</si>
  <si>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</si>
  <si>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</si>
  <si>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</si>
  <si>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</si>
  <si>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</si>
  <si>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</si>
  <si>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</si>
  <si>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</si>
  <si>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</si>
  <si>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</si>
  <si>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</si>
  <si>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</si>
  <si>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</si>
  <si>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</si>
  <si>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</si>
  <si>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</si>
  <si>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</si>
  <si>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</si>
  <si>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</si>
  <si>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</si>
  <si>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</si>
  <si>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</si>
  <si>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</si>
  <si>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</si>
  <si>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</si>
  <si>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</si>
  <si>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</si>
  <si>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</si>
  <si>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</si>
  <si>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</si>
  <si>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</si>
  <si>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</si>
  <si>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</si>
  <si>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</si>
  <si>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</si>
  <si>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</si>
  <si>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</si>
  <si>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</si>
  <si>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</si>
  <si>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</si>
  <si>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</si>
  <si>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</si>
  <si>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</si>
  <si>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</si>
  <si>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</si>
  <si>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</si>
  <si>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</si>
  <si>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</si>
  <si>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</si>
  <si>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</si>
  <si>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</si>
  <si>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</si>
  <si>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</si>
  <si>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</si>
  <si>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</si>
  <si>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</si>
  <si>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</si>
  <si>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</si>
  <si>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</si>
  <si>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</si>
  <si>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</si>
  <si>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</si>
  <si>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</si>
  <si>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</si>
  <si>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</si>
  <si>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</si>
  <si>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</si>
  <si>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</si>
  <si>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</si>
  <si>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</si>
  <si>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</si>
  <si>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</si>
  <si>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</si>
  <si>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</si>
  <si>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</si>
  <si>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</si>
  <si>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</si>
  <si>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</si>
  <si>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</si>
  <si>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</si>
  <si>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</si>
  <si>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</si>
  <si>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</si>
  <si>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</si>
  <si>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</si>
  <si>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</si>
  <si>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</si>
  <si>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</si>
  <si>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</si>
  <si>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</si>
  <si>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</si>
  <si>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</si>
  <si>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</si>
  <si>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</si>
  <si>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</si>
  <si>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</si>
  <si>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</si>
  <si>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</si>
  <si>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</si>
  <si>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</si>
  <si>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</si>
  <si>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</si>
  <si>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</si>
  <si>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</si>
  <si>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</si>
  <si>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</si>
  <si>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</si>
  <si>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</si>
  <si>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</si>
  <si>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</si>
  <si>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</si>
  <si>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</si>
  <si>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</si>
  <si>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</si>
  <si>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</si>
  <si>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</si>
  <si>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</si>
  <si>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</si>
  <si>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</si>
  <si>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</si>
  <si>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</si>
  <si>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</si>
  <si>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</si>
  <si>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</si>
  <si>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</si>
  <si>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</si>
  <si>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</si>
  <si>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</si>
  <si>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</si>
  <si>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</si>
  <si>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</si>
  <si>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</si>
  <si>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</si>
  <si>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</si>
  <si>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</si>
  <si>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</si>
  <si>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</si>
  <si>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</si>
  <si>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</si>
  <si>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</si>
  <si>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</si>
  <si>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</si>
  <si>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</si>
  <si>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</si>
  <si>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</si>
  <si>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</si>
  <si>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</si>
  <si>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</si>
  <si>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</si>
  <si>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</si>
  <si>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</si>
  <si>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</si>
  <si>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</si>
  <si>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</si>
  <si>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</si>
  <si>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</si>
  <si>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</si>
  <si>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</si>
  <si>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</si>
  <si>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</si>
  <si>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</si>
  <si>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</si>
  <si>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</si>
  <si>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</si>
  <si>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</si>
  <si>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</si>
  <si>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</si>
  <si>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</si>
  <si>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</si>
  <si>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</si>
  <si>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</si>
  <si>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</si>
  <si>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</si>
  <si>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</si>
  <si>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</si>
  <si>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</si>
  <si>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</si>
  <si>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</si>
  <si>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</si>
  <si>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</si>
  <si>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</si>
  <si>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</si>
  <si>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</si>
  <si>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</si>
  <si>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</si>
  <si>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</si>
  <si>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</si>
  <si>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</si>
  <si>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</si>
  <si>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</si>
  <si>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</si>
  <si>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</si>
  <si>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</si>
  <si>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</si>
  <si>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</si>
  <si>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</si>
  <si>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</si>
  <si>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</si>
  <si>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</si>
  <si>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</si>
  <si>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</si>
  <si>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</si>
  <si>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</si>
  <si>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</si>
  <si>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</si>
  <si>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</si>
  <si>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</si>
  <si>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</si>
  <si>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</si>
  <si>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</si>
  <si>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</si>
  <si>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</si>
  <si>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</si>
  <si>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</si>
  <si>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</si>
  <si>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</si>
  <si>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</si>
  <si>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</si>
  <si>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</si>
  <si>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</si>
  <si>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</si>
  <si>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</si>
  <si>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</si>
  <si>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</si>
  <si>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</si>
  <si>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</si>
  <si>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</si>
  <si>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</si>
  <si>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</si>
  <si>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</si>
  <si>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</si>
  <si>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</si>
  <si>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</si>
  <si>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</si>
  <si>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</si>
  <si>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</si>
  <si>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</si>
  <si>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</si>
  <si>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</si>
  <si>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</si>
  <si>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</si>
  <si>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</si>
  <si>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</si>
  <si>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</si>
  <si>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</si>
  <si>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</si>
  <si>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</si>
  <si>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</si>
  <si>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</si>
  <si>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</si>
  <si>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</si>
  <si>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</si>
  <si>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</si>
  <si>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</si>
  <si>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</si>
  <si>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</si>
  <si>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</si>
  <si>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</si>
  <si>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</si>
  <si>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</si>
  <si>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</si>
  <si>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</si>
  <si>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</si>
  <si>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</si>
  <si>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</si>
  <si>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</si>
  <si>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</si>
  <si>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</si>
  <si>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</si>
  <si>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</si>
  <si>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</si>
  <si>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</si>
  <si>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</si>
  <si>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</si>
  <si>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</si>
  <si>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</si>
  <si>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</si>
  <si>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</si>
  <si>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</si>
  <si>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</si>
  <si>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</si>
  <si>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</si>
  <si>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</si>
  <si>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</si>
  <si>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</si>
  <si>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</si>
  <si>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</si>
  <si>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</si>
  <si>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</si>
  <si>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</si>
  <si>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</si>
  <si>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</si>
  <si>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</si>
  <si>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</si>
  <si>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</si>
  <si>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</si>
  <si>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</si>
  <si>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</si>
  <si>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</si>
  <si>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</si>
  <si>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</si>
  <si>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</si>
  <si>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</si>
  <si>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</si>
  <si>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</si>
  <si>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</si>
  <si>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</si>
  <si>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</si>
  <si>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</si>
  <si>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</si>
  <si>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</si>
  <si>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</si>
  <si>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</si>
  <si>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</si>
  <si>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</si>
  <si>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</si>
  <si>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</si>
  <si>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</si>
  <si>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</si>
  <si>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</si>
  <si>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</si>
  <si>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</si>
  <si>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</si>
  <si>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</si>
  <si>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</si>
  <si>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</si>
  <si>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</si>
  <si>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</si>
  <si>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</si>
  <si>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</si>
  <si>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</si>
  <si>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</si>
  <si>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</si>
  <si>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</si>
  <si>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</si>
  <si>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</si>
  <si>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</si>
  <si>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</si>
  <si>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</si>
  <si>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</si>
  <si>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</si>
  <si>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</si>
  <si>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</si>
  <si>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</si>
  <si>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</si>
  <si>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</si>
  <si>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</si>
  <si>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</si>
  <si>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</si>
  <si>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</si>
  <si>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</si>
  <si>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</si>
  <si>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</si>
  <si>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</si>
  <si>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</si>
  <si>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</si>
  <si>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</si>
  <si>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</si>
  <si>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</si>
  <si>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</si>
  <si>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</si>
  <si>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</si>
  <si>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</si>
  <si>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</si>
  <si>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</si>
  <si>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</si>
  <si>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</si>
  <si>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</si>
  <si>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</si>
  <si>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</si>
  <si>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</si>
  <si>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</si>
  <si>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</si>
  <si>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</si>
  <si>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</si>
  <si>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</si>
  <si>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</si>
  <si>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</si>
  <si>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</si>
  <si>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</si>
  <si>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</si>
  <si>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</si>
  <si>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</si>
  <si>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</si>
  <si>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</si>
  <si>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</si>
  <si>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</si>
  <si>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</si>
  <si>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</si>
  <si>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</si>
  <si>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</si>
  <si>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</si>
  <si>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</si>
  <si>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</si>
  <si>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</si>
  <si>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</si>
  <si>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</si>
  <si>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</si>
  <si>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</si>
  <si>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</si>
  <si>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</si>
  <si>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</si>
  <si>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</si>
  <si>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</si>
  <si>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</si>
  <si>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</si>
  <si>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</si>
  <si>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</si>
  <si>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</si>
  <si>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</si>
  <si>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</si>
  <si>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</si>
  <si>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</si>
  <si>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</si>
  <si>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</si>
  <si>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</si>
  <si>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</si>
  <si>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</si>
  <si>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</si>
  <si>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</si>
  <si>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</si>
  <si>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</si>
  <si>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</si>
  <si>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</si>
  <si>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</si>
  <si>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</si>
  <si>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</si>
  <si>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</si>
  <si>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</si>
  <si>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</si>
  <si>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</si>
  <si>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</si>
  <si>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</si>
  <si>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</si>
  <si>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</si>
  <si>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</si>
  <si>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</si>
  <si>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</si>
  <si>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</si>
  <si>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</si>
  <si>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</si>
  <si>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</si>
  <si>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</si>
  <si>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</si>
  <si>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</si>
  <si>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</si>
  <si>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</si>
  <si>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</si>
  <si>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</si>
  <si>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</si>
  <si>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</si>
  <si>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</si>
  <si>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</si>
  <si>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</si>
  <si>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</si>
  <si>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</si>
  <si>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</si>
  <si>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</si>
  <si>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</si>
  <si>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</si>
  <si>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</si>
  <si>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</si>
  <si>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</si>
  <si>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</si>
  <si>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</si>
  <si>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</si>
  <si>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</si>
  <si>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</si>
  <si>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</si>
  <si>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</si>
  <si>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</si>
  <si>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</si>
  <si>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</si>
  <si>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</si>
  <si>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</si>
  <si>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</si>
  <si>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</si>
  <si>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</si>
  <si>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</si>
  <si>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</si>
  <si>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</si>
  <si>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</si>
  <si>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</si>
  <si>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</si>
  <si>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</si>
  <si>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</si>
  <si>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</si>
  <si>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</si>
  <si>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</si>
  <si>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</si>
  <si>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</si>
  <si>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</si>
  <si>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</si>
  <si>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</si>
  <si>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</si>
  <si>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</si>
  <si>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</si>
  <si>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</si>
  <si>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</si>
  <si>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</si>
  <si>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</si>
  <si>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</si>
  <si>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</si>
  <si>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</si>
  <si>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</si>
  <si>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</si>
  <si>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</si>
  <si>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</si>
  <si>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</si>
  <si>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</si>
  <si>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</si>
  <si>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</si>
  <si>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</si>
  <si>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</si>
  <si>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</si>
  <si>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</si>
  <si>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</si>
  <si>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</si>
  <si>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</si>
  <si>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</si>
  <si>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</si>
  <si>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</si>
  <si>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</si>
  <si>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</si>
  <si>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</si>
  <si>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</si>
  <si>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</si>
  <si>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</si>
  <si>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</si>
  <si>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</si>
  <si>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</si>
  <si>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</si>
  <si>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</si>
  <si>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</si>
  <si>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</si>
  <si>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</si>
  <si>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</si>
  <si>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</si>
  <si>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</si>
  <si>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</si>
  <si>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</si>
  <si>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</si>
  <si>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</si>
  <si>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</si>
  <si>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</si>
  <si>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</si>
  <si>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</si>
  <si>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</si>
  <si>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</si>
  <si>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</si>
  <si>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</si>
  <si>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</si>
  <si>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</si>
  <si>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</si>
  <si>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</si>
  <si>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</si>
  <si>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</si>
  <si>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</si>
  <si>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</si>
  <si>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</si>
  <si>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</si>
  <si>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</si>
  <si>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</si>
  <si>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</si>
  <si>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</si>
  <si>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</si>
  <si>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</si>
  <si>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</si>
  <si>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</si>
  <si>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</si>
  <si>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</si>
  <si>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</si>
  <si>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</si>
  <si>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</si>
  <si>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</si>
  <si>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</si>
  <si>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</si>
  <si>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</si>
  <si>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</si>
  <si>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</si>
  <si>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</si>
  <si>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</si>
  <si>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</si>
  <si>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</si>
  <si>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</si>
  <si>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</si>
  <si>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</si>
  <si>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</si>
  <si>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</si>
  <si>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</si>
  <si>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</si>
  <si>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</si>
  <si>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</si>
  <si>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</si>
  <si>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</si>
  <si>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</si>
  <si>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</si>
  <si>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</si>
  <si>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</si>
  <si>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</si>
  <si>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</si>
  <si>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</si>
  <si>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</si>
  <si>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</si>
  <si>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</si>
  <si>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</si>
  <si>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</si>
  <si>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</si>
  <si>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</si>
  <si>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</si>
  <si>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</si>
  <si>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</si>
  <si>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</si>
  <si>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</si>
  <si>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</si>
  <si>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</si>
  <si>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</si>
  <si>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</si>
  <si>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</si>
  <si>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</si>
  <si>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</si>
  <si>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</si>
  <si>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</si>
  <si>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</si>
  <si>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</si>
  <si>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</si>
  <si>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</si>
  <si>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</si>
  <si>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</si>
  <si>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</si>
  <si>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</si>
  <si>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</si>
  <si>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</si>
  <si>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</si>
  <si>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</si>
  <si>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</si>
  <si>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</si>
  <si>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</si>
  <si>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</si>
  <si>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</si>
  <si>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</si>
  <si>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</si>
  <si>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</si>
  <si>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</si>
  <si>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</si>
  <si>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</si>
  <si>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</si>
  <si>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</si>
  <si>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</si>
  <si>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</si>
  <si>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</si>
  <si>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</si>
  <si>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</si>
  <si>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</si>
  <si>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</si>
  <si>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</si>
  <si>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</si>
  <si>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</si>
  <si>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</si>
  <si>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</si>
  <si>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</si>
  <si>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</si>
  <si>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</si>
  <si>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</si>
  <si>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</si>
  <si>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</si>
  <si>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</si>
  <si>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</si>
  <si>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</si>
  <si>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</si>
  <si>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</si>
  <si>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</si>
  <si>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</si>
  <si>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</si>
  <si>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</si>
  <si>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</si>
  <si>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</si>
  <si>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</si>
  <si>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</si>
  <si>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</si>
  <si>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</si>
  <si>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</si>
  <si>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</si>
  <si>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</si>
  <si>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</si>
  <si>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</si>
  <si>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</si>
  <si>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</si>
  <si>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</si>
  <si>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</si>
  <si>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</si>
  <si>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</si>
  <si>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</si>
  <si>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</si>
  <si>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</si>
  <si>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</si>
  <si>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</si>
  <si>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</si>
  <si>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</si>
  <si>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</si>
  <si>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</si>
  <si>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</si>
  <si>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</si>
  <si>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</si>
  <si>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</si>
  <si>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</si>
  <si>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</si>
  <si>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</si>
  <si>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</si>
  <si>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</si>
  <si>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</si>
  <si>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</si>
  <si>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</si>
  <si>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</si>
  <si>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</si>
  <si>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</si>
  <si>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</si>
  <si>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</si>
  <si>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</si>
  <si>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</si>
  <si>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</si>
  <si>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</si>
  <si>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</si>
  <si>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</si>
  <si>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</si>
  <si>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</si>
  <si>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</si>
  <si>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</si>
  <si>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</si>
  <si>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</si>
  <si>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</si>
  <si>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</si>
  <si>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</si>
  <si>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</si>
  <si>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</si>
  <si>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</si>
  <si>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</si>
  <si>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</si>
  <si>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</si>
  <si>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</si>
  <si>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</si>
  <si>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</si>
  <si>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</si>
  <si>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</si>
  <si>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</si>
  <si>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</si>
  <si>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</si>
  <si>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</si>
  <si>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</si>
  <si>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</si>
  <si>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</si>
  <si>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</si>
  <si>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</si>
  <si>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</si>
  <si>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</si>
  <si>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</si>
  <si>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</si>
  <si>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</si>
  <si>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</si>
  <si>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</si>
  <si>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</si>
  <si>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</si>
  <si>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</si>
  <si>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</si>
  <si>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</si>
  <si>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</si>
  <si>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</si>
  <si>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</si>
  <si>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</si>
  <si>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</si>
  <si>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</si>
  <si>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</si>
  <si>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</si>
  <si>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</si>
  <si>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</si>
  <si>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</si>
  <si>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</si>
  <si>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</si>
  <si>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</si>
  <si>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</si>
  <si>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</si>
  <si>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</si>
  <si>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</si>
  <si>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</si>
  <si>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</si>
  <si>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</si>
  <si>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</si>
  <si>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</si>
  <si>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</si>
  <si>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</si>
  <si>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</si>
  <si>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</si>
  <si>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</si>
  <si>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</si>
  <si>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</si>
  <si>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</si>
  <si>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</si>
  <si>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</si>
  <si>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</si>
  <si>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</si>
  <si>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</si>
  <si>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</si>
  <si>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</si>
  <si>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</si>
  <si>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</si>
  <si>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</si>
  <si>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</si>
  <si>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</si>
  <si>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</si>
  <si>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</si>
  <si>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</si>
  <si>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</si>
  <si>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</si>
  <si>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</si>
  <si>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</si>
  <si>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</si>
  <si>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</si>
  <si>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</si>
  <si>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</si>
  <si>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</si>
  <si>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</si>
  <si>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</si>
  <si>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</si>
  <si>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</si>
  <si>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</si>
  <si>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</si>
  <si>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</si>
  <si>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</si>
  <si>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</si>
  <si>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</si>
  <si>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</si>
  <si>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</si>
  <si>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</si>
  <si>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</si>
  <si>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</si>
  <si>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</si>
  <si>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</si>
  <si>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</si>
  <si>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</si>
  <si>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</si>
  <si>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</si>
  <si>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</si>
  <si>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</si>
  <si>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</si>
  <si>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</si>
  <si>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</si>
  <si>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</si>
  <si>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</si>
  <si>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</si>
  <si>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</si>
  <si>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</si>
  <si>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</si>
  <si>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</si>
  <si>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</si>
  <si>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</si>
  <si>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</si>
  <si>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</si>
  <si>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</si>
  <si>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</si>
  <si>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</si>
  <si>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</si>
  <si>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</si>
  <si>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</si>
  <si>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</si>
  <si>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</si>
  <si>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</si>
  <si>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</si>
  <si>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</si>
  <si>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</si>
  <si>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</si>
  <si>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</si>
  <si>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</si>
  <si>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</si>
  <si>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</si>
  <si>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</si>
  <si>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</si>
  <si>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</si>
  <si>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</si>
  <si>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</si>
  <si>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</si>
  <si>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</si>
  <si>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</si>
  <si>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</si>
  <si>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</si>
  <si>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</si>
  <si>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</si>
  <si>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</si>
  <si>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</si>
  <si>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</si>
  <si>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</si>
  <si>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</si>
  <si>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</si>
  <si>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</si>
  <si>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</si>
  <si>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</si>
  <si>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</si>
  <si>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</si>
  <si>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</si>
  <si>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</si>
  <si>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</si>
  <si>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</si>
  <si>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</si>
  <si>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</si>
  <si>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</si>
  <si>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</si>
  <si>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</si>
  <si>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</si>
  <si>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</si>
  <si>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</si>
  <si>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</si>
  <si>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</si>
  <si>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</si>
  <si>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</si>
  <si>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</si>
  <si>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</si>
  <si>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</si>
  <si>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</si>
  <si>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</si>
  <si>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</si>
  <si>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</si>
  <si>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</si>
  <si>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</si>
  <si>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</si>
  <si>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</si>
  <si>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</si>
  <si>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</si>
  <si>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</si>
  <si>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</si>
  <si>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</si>
  <si>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</si>
  <si>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</si>
  <si>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</si>
  <si>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</si>
  <si>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</si>
  <si>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</si>
  <si>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</si>
  <si>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</si>
  <si>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</si>
  <si>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</si>
  <si>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</si>
  <si>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</si>
  <si>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</si>
  <si>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</si>
  <si>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</si>
  <si>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</si>
  <si>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</si>
  <si>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</si>
  <si>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</si>
  <si>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</si>
  <si>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</si>
  <si>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</si>
  <si>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</si>
  <si>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</si>
  <si>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</si>
  <si>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</si>
  <si>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</si>
  <si>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</si>
  <si>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</si>
  <si>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</si>
  <si>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</si>
  <si>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</si>
  <si>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</si>
  <si>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</si>
  <si>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</si>
  <si>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</si>
  <si>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</si>
  <si>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</si>
  <si>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</si>
  <si>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</si>
  <si>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</si>
  <si>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</si>
  <si>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</si>
  <si>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</si>
  <si>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</si>
  <si>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</si>
  <si>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</si>
  <si>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</si>
  <si>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</si>
  <si>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</si>
  <si>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</si>
  <si>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</si>
  <si>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</si>
  <si>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</si>
  <si>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</si>
  <si>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</si>
  <si>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</si>
  <si>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</si>
  <si>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</si>
  <si>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</si>
  <si>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</si>
  <si>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</si>
  <si>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</si>
  <si>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</si>
  <si>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</si>
  <si>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</si>
  <si>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</si>
  <si>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</si>
  <si>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</si>
  <si>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</si>
  <si>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</si>
  <si>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</si>
  <si>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</si>
  <si>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</si>
  <si>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</si>
  <si>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</si>
  <si>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</si>
  <si>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</si>
  <si>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</si>
  <si>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</si>
  <si>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</si>
  <si>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</si>
  <si>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</si>
  <si>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</si>
  <si>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</si>
  <si>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</si>
  <si>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</si>
  <si>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</si>
  <si>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</si>
  <si>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</si>
  <si>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</si>
  <si>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</si>
  <si>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</si>
  <si>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</si>
  <si>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</si>
  <si>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</si>
  <si>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</si>
  <si>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</si>
  <si>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</si>
  <si>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</si>
  <si>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</si>
  <si>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</si>
  <si>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</si>
  <si>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</si>
  <si>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</si>
  <si>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</si>
  <si>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</si>
  <si>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</si>
  <si>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</si>
  <si>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</si>
  <si>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</si>
  <si>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</si>
  <si>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</si>
  <si>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</si>
  <si>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</si>
  <si>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</si>
  <si>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</si>
  <si>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</si>
  <si>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</si>
  <si>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</si>
  <si>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</si>
  <si>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</si>
  <si>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</si>
  <si>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</si>
  <si>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</si>
  <si>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</si>
  <si>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</si>
  <si>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</si>
  <si>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</si>
  <si>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</si>
  <si>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</si>
  <si>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</si>
  <si>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</si>
  <si>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</si>
  <si>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</si>
  <si>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</si>
  <si>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</si>
  <si>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</si>
  <si>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</si>
  <si>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</si>
  <si>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</si>
  <si>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</si>
  <si>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</si>
  <si>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</si>
  <si>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</si>
  <si>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</si>
  <si>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</si>
  <si>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</si>
  <si>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</si>
  <si>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</si>
  <si>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</si>
  <si>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</si>
  <si>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</si>
  <si>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</si>
  <si>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</si>
  <si>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</si>
  <si>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</si>
  <si>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</si>
  <si>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</si>
  <si>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</si>
  <si>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</si>
  <si>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</si>
  <si>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</si>
  <si>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</si>
  <si>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</si>
  <si>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</si>
  <si>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</si>
  <si>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</si>
  <si>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</si>
  <si>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</si>
  <si>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</si>
  <si>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</si>
  <si>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</si>
  <si>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</si>
  <si>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</si>
  <si>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</si>
  <si>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</si>
  <si>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</si>
  <si>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</si>
  <si>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</si>
  <si>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</si>
  <si>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</si>
  <si>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</si>
  <si>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</si>
  <si>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</si>
  <si>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</si>
  <si>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</si>
  <si>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</si>
  <si>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</si>
  <si>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</si>
  <si>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</si>
  <si>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</si>
  <si>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</si>
  <si>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</si>
  <si>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</si>
  <si>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</si>
  <si>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</si>
  <si>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</si>
  <si>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</si>
  <si>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</si>
  <si>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</si>
  <si>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</si>
  <si>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</si>
  <si>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</si>
  <si>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</si>
  <si>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</si>
  <si>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</si>
  <si>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</si>
  <si>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</si>
  <si>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</si>
  <si>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</si>
  <si>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</si>
  <si>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</si>
  <si>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</si>
  <si>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</si>
  <si>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</si>
  <si>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</si>
  <si>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</si>
  <si>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</si>
  <si>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</si>
  <si>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</si>
  <si>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</si>
  <si>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</si>
  <si>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</si>
  <si>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</si>
  <si>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</si>
  <si>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</si>
  <si>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</si>
  <si>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Olivier BARCINA (Technicien Hydrobiologiste) - Anthony ANTOINE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</si>
  <si>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</si>
  <si>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</si>
  <si>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</si>
  <si>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</si>
  <si>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05142600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</si>
  <si>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</si>
  <si>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</si>
  <si>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</si>
  <si>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LE TARN</t>
  </si>
  <si>
    <t xml:space="preserve">NOM_PRELEV_DETERM</t>
  </si>
  <si>
    <t xml:space="preserve">AQUABIO</t>
  </si>
  <si>
    <t xml:space="preserve">LB_STATION</t>
  </si>
  <si>
    <t xml:space="preserve">LE TARN A COURRIS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</si>
  <si>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</si>
  <si>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</si>
  <si>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</si>
  <si>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</si>
  <si>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IBMR223-05504</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</si>
  <si>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</si>
  <si>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</si>
  <si>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</si>
  <si>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</si>
  <si>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</si>
  <si>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</si>
  <si>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</si>
  <si>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</si>
  <si>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</si>
  <si>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</si>
  <si>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</si>
  <si>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</si>
  <si>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</si>
  <si>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</si>
  <si>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</si>
  <si>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</si>
  <si>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</si>
  <si>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</si>
  <si>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</si>
  <si>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</si>
  <si>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</si>
  <si>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</si>
  <si>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</si>
  <si>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</si>
  <si>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</si>
  <si>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</si>
  <si>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</si>
  <si>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</si>
  <si>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</si>
  <si>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</si>
  <si>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</si>
  <si>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</si>
  <si>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</si>
  <si>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</si>
  <si>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</si>
  <si>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Très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</si>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</sst>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651492</v>
      </c>
      <c r="G10" s="25"/>
      <c r="H10" s="25"/>
    </row>
    <row r="11" customFormat="false" ht="15" hidden="false" customHeight="false" outlineLevel="0" collapsed="false">
      <c r="A11" s="26" t="s">
        <v>5185</v>
      </c>
      <c r="B11" s="30" t="n">
        <v>44768</v>
      </c>
      <c r="D11" s="26" t="s">
        <v>5186</v>
      </c>
      <c r="E11" s="29" t="n">
        <v>6315783</v>
      </c>
      <c r="G11" s="25"/>
      <c r="H11" s="25"/>
    </row>
    <row r="12" customFormat="false" ht="15" hidden="false" customHeight="false" outlineLevel="0" collapsed="false">
      <c r="A12" s="26" t="s">
        <v>5187</v>
      </c>
      <c r="B12" s="29" t="s">
        <v>5188</v>
      </c>
      <c r="D12" s="26" t="s">
        <v>5189</v>
      </c>
      <c r="E12" s="29" t="n">
        <v>651544</v>
      </c>
      <c r="G12" s="25"/>
      <c r="H12" s="25"/>
    </row>
    <row r="13" customFormat="false" ht="17.25" hidden="false" customHeight="true" outlineLevel="0" collapsed="false">
      <c r="A13" s="12"/>
      <c r="B13" s="31"/>
      <c r="D13" s="26" t="s">
        <v>5190</v>
      </c>
      <c r="E13" s="29" t="n">
        <v>6315858</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651492</v>
      </c>
    </row>
    <row r="18" customFormat="false" ht="15" hidden="false" customHeight="false" outlineLevel="0" collapsed="false">
      <c r="A18" s="36"/>
      <c r="B18" s="37" t="s">
        <v>5198</v>
      </c>
      <c r="C18" s="38" t="n">
        <f aca="false">E11</f>
        <v>6315783</v>
      </c>
    </row>
    <row r="19" customFormat="false" ht="15" hidden="false" customHeight="false" outlineLevel="0" collapsed="false">
      <c r="A19" s="33" t="s">
        <v>5199</v>
      </c>
      <c r="B19" s="39" t="n">
        <v>196</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72</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100</v>
      </c>
      <c r="D35" s="52" t="s">
        <v>5217</v>
      </c>
      <c r="E35" s="53"/>
    </row>
    <row r="36" s="56" customFormat="true" ht="15" hidden="false" customHeight="true" outlineLevel="0" collapsed="false">
      <c r="A36" s="54" t="s">
        <v>5218</v>
      </c>
      <c r="B36" s="34" t="n">
        <v>100</v>
      </c>
      <c r="C36" s="50"/>
      <c r="D36" s="55" t="s">
        <v>5219</v>
      </c>
      <c r="E36" s="34"/>
    </row>
    <row r="37" s="56" customFormat="true" ht="15" hidden="false" customHeight="true" outlineLevel="0" collapsed="false">
      <c r="A37" s="54" t="s">
        <v>5220</v>
      </c>
      <c r="B37" s="34" t="n">
        <v>72</v>
      </c>
      <c r="C37" s="50"/>
      <c r="D37" s="55" t="s">
        <v>5221</v>
      </c>
      <c r="E37" s="34"/>
    </row>
    <row r="38" s="56" customFormat="true" ht="15" hidden="false" customHeight="true" outlineLevel="0" collapsed="false">
      <c r="A38" s="54" t="s">
        <v>5222</v>
      </c>
      <c r="B38" s="34" t="n">
        <v>27</v>
      </c>
      <c r="C38" s="50"/>
      <c r="D38" s="55" t="s">
        <v>5222</v>
      </c>
      <c r="E38" s="34"/>
    </row>
    <row r="39" s="56" customFormat="true" ht="15" hidden="false" customHeight="true" outlineLevel="0" collapsed="false">
      <c r="A39" s="55" t="s">
        <v>5223</v>
      </c>
      <c r="B39" s="34" t="s">
        <v>5224</v>
      </c>
      <c r="C39" s="50"/>
      <c r="D39" s="55" t="s">
        <v>5223</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row>
    <row r="44" s="17" customFormat="true" ht="15" hidden="false" customHeight="false" outlineLevel="0" collapsed="false">
      <c r="A44" s="33" t="s">
        <v>5228</v>
      </c>
      <c r="B44" s="62" t="n">
        <v>0</v>
      </c>
      <c r="C44" s="50"/>
      <c r="D44" s="26" t="s">
        <v>5228</v>
      </c>
      <c r="E44" s="62"/>
    </row>
    <row r="45" s="17" customFormat="true" ht="15" hidden="false" customHeight="false" outlineLevel="0" collapsed="false">
      <c r="A45" s="33" t="s">
        <v>5229</v>
      </c>
      <c r="B45" s="62" t="n">
        <v>0</v>
      </c>
      <c r="C45" s="50"/>
      <c r="D45" s="26" t="s">
        <v>5229</v>
      </c>
      <c r="E45" s="62"/>
    </row>
    <row r="46" s="17" customFormat="true" ht="15" hidden="false" customHeight="false" outlineLevel="0" collapsed="false">
      <c r="A46" s="33" t="s">
        <v>5230</v>
      </c>
      <c r="B46" s="62" t="n">
        <v>0</v>
      </c>
      <c r="C46" s="50"/>
      <c r="D46" s="26" t="s">
        <v>5230</v>
      </c>
      <c r="E46" s="62"/>
    </row>
    <row r="47" s="17" customFormat="true" ht="15" hidden="false" customHeight="false" outlineLevel="0" collapsed="false">
      <c r="A47" s="33" t="s">
        <v>5231</v>
      </c>
      <c r="B47" s="62" t="n">
        <v>5</v>
      </c>
      <c r="C47" s="50"/>
      <c r="D47" s="26" t="s">
        <v>5231</v>
      </c>
      <c r="E47" s="62"/>
    </row>
    <row r="48" s="17" customFormat="true" ht="15" hidden="false" customHeight="false" outlineLevel="0" collapsed="false">
      <c r="A48" s="33" t="s">
        <v>5232</v>
      </c>
      <c r="B48" s="62" t="n">
        <v>0</v>
      </c>
      <c r="C48" s="50"/>
      <c r="D48" s="26" t="s">
        <v>5232</v>
      </c>
      <c r="E48" s="62"/>
    </row>
    <row r="49" s="17" customFormat="true" ht="15" hidden="false" customHeight="false" outlineLevel="0" collapsed="false">
      <c r="A49" s="33" t="s">
        <v>5233</v>
      </c>
      <c r="B49" s="62" t="n">
        <v>0</v>
      </c>
      <c r="C49" s="50"/>
      <c r="D49" s="26" t="s">
        <v>5233</v>
      </c>
      <c r="E49" s="62"/>
    </row>
    <row r="50" s="17" customFormat="true" ht="15" hidden="false" customHeight="false" outlineLevel="0" collapsed="false">
      <c r="A50" s="33" t="s">
        <v>5234</v>
      </c>
      <c r="B50" s="62" t="n">
        <v>0</v>
      </c>
      <c r="C50" s="50"/>
      <c r="D50" s="26" t="s">
        <v>5234</v>
      </c>
      <c r="E50" s="62"/>
    </row>
    <row r="51" s="17" customFormat="true" ht="15" hidden="false" customHeight="false" outlineLevel="0" collapsed="false">
      <c r="A51" s="63" t="s">
        <v>5235</v>
      </c>
      <c r="B51" s="62" t="n">
        <v>0</v>
      </c>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2</v>
      </c>
      <c r="C57" s="50"/>
      <c r="D57" s="19" t="s">
        <v>5239</v>
      </c>
      <c r="E57" s="61"/>
    </row>
    <row r="58" s="17" customFormat="true" ht="15" hidden="false" customHeight="false" outlineLevel="0" collapsed="false">
      <c r="A58" s="33" t="s">
        <v>5240</v>
      </c>
      <c r="B58" s="62" t="n">
        <v>3</v>
      </c>
      <c r="C58" s="50"/>
      <c r="D58" s="26" t="s">
        <v>5240</v>
      </c>
      <c r="E58" s="62"/>
    </row>
    <row r="59" s="17" customFormat="true" ht="15" hidden="false" customHeight="false" outlineLevel="0" collapsed="false">
      <c r="A59" s="33" t="s">
        <v>5241</v>
      </c>
      <c r="B59" s="62" t="n">
        <v>5</v>
      </c>
      <c r="C59" s="50"/>
      <c r="D59" s="26" t="s">
        <v>5241</v>
      </c>
      <c r="E59" s="62"/>
    </row>
    <row r="60" s="17" customFormat="true" ht="15" hidden="false" customHeight="false" outlineLevel="0" collapsed="false">
      <c r="A60" s="33" t="s">
        <v>5242</v>
      </c>
      <c r="B60" s="62" t="n">
        <v>3</v>
      </c>
      <c r="C60" s="50"/>
      <c r="D60" s="26" t="s">
        <v>5242</v>
      </c>
      <c r="E60" s="62"/>
    </row>
    <row r="61" s="17" customFormat="true" ht="15" hidden="false" customHeight="false" outlineLevel="0" collapsed="false">
      <c r="A61" s="33" t="s">
        <v>5243</v>
      </c>
      <c r="B61" s="62" t="n">
        <v>0</v>
      </c>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t="n">
        <v>0</v>
      </c>
      <c r="C65" s="50"/>
      <c r="D65" s="19" t="s">
        <v>5245</v>
      </c>
      <c r="E65" s="61"/>
    </row>
    <row r="66" s="17" customFormat="true" ht="15" hidden="false" customHeight="false" outlineLevel="0" collapsed="false">
      <c r="A66" s="33" t="s">
        <v>5246</v>
      </c>
      <c r="B66" s="62" t="n">
        <v>4</v>
      </c>
      <c r="C66" s="50"/>
      <c r="D66" s="26" t="s">
        <v>5246</v>
      </c>
      <c r="E66" s="62"/>
    </row>
    <row r="67" s="17" customFormat="true" ht="15" hidden="false" customHeight="false" outlineLevel="0" collapsed="false">
      <c r="A67" s="33" t="s">
        <v>5247</v>
      </c>
      <c r="B67" s="62" t="n">
        <v>4</v>
      </c>
      <c r="C67" s="50"/>
      <c r="D67" s="26" t="s">
        <v>5247</v>
      </c>
      <c r="E67" s="62"/>
    </row>
    <row r="68" s="17" customFormat="true" ht="15" hidden="false" customHeight="false" outlineLevel="0" collapsed="false">
      <c r="A68" s="33" t="s">
        <v>5248</v>
      </c>
      <c r="B68" s="62" t="n">
        <v>0</v>
      </c>
      <c r="C68" s="50"/>
      <c r="D68" s="26" t="s">
        <v>5248</v>
      </c>
      <c r="E68" s="62"/>
    </row>
    <row r="69" s="17" customFormat="true" ht="15" hidden="false" customHeight="false" outlineLevel="0" collapsed="false">
      <c r="A69" s="33" t="s">
        <v>5249</v>
      </c>
      <c r="B69" s="62" t="n">
        <v>0</v>
      </c>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0</v>
      </c>
      <c r="C73" s="50"/>
      <c r="D73" s="19" t="s">
        <v>5251</v>
      </c>
      <c r="E73" s="61"/>
    </row>
    <row r="74" s="17" customFormat="true" ht="15" hidden="false" customHeight="false" outlineLevel="0" collapsed="false">
      <c r="A74" s="33" t="s">
        <v>5252</v>
      </c>
      <c r="B74" s="62" t="n">
        <v>2</v>
      </c>
      <c r="C74" s="50"/>
      <c r="D74" s="26" t="s">
        <v>5252</v>
      </c>
      <c r="E74" s="62"/>
    </row>
    <row r="75" s="17" customFormat="true" ht="15" hidden="false" customHeight="false" outlineLevel="0" collapsed="false">
      <c r="A75" s="33" t="s">
        <v>5253</v>
      </c>
      <c r="B75" s="62" t="n">
        <v>3</v>
      </c>
      <c r="C75" s="50"/>
      <c r="D75" s="26" t="s">
        <v>5253</v>
      </c>
      <c r="E75" s="62"/>
    </row>
    <row r="76" s="17" customFormat="true" ht="15" hidden="false" customHeight="false" outlineLevel="0" collapsed="false">
      <c r="A76" s="33" t="s">
        <v>5254</v>
      </c>
      <c r="B76" s="62" t="n">
        <v>0</v>
      </c>
      <c r="C76" s="50"/>
      <c r="D76" s="26" t="s">
        <v>5254</v>
      </c>
      <c r="E76" s="62"/>
    </row>
    <row r="77" s="17" customFormat="true" ht="15" hidden="false" customHeight="false" outlineLevel="0" collapsed="false">
      <c r="A77" s="33" t="s">
        <v>5255</v>
      </c>
      <c r="B77" s="62" t="n">
        <v>5</v>
      </c>
      <c r="C77" s="50"/>
      <c r="D77" s="26" t="s">
        <v>5255</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t="n">
        <v>0</v>
      </c>
      <c r="C81" s="50"/>
      <c r="D81" s="19" t="s">
        <v>5257</v>
      </c>
      <c r="E81" s="61"/>
    </row>
    <row r="82" s="17" customFormat="true" ht="15" hidden="false" customHeight="false" outlineLevel="0" collapsed="false">
      <c r="A82" s="33" t="s">
        <v>5258</v>
      </c>
      <c r="B82" s="62" t="n">
        <v>0</v>
      </c>
      <c r="C82" s="50"/>
      <c r="D82" s="26" t="s">
        <v>5258</v>
      </c>
      <c r="E82" s="62"/>
    </row>
    <row r="83" s="17" customFormat="true" ht="15" hidden="false" customHeight="false" outlineLevel="0" collapsed="false">
      <c r="A83" s="33" t="s">
        <v>5259</v>
      </c>
      <c r="B83" s="62" t="n">
        <v>4</v>
      </c>
      <c r="C83" s="50"/>
      <c r="D83" s="26" t="s">
        <v>5259</v>
      </c>
      <c r="E83" s="62"/>
    </row>
    <row r="84" s="17" customFormat="true" ht="15" hidden="false" customHeight="false" outlineLevel="0" collapsed="false">
      <c r="A84" s="33" t="s">
        <v>5260</v>
      </c>
      <c r="B84" s="62" t="n">
        <v>4</v>
      </c>
      <c r="C84" s="50"/>
      <c r="D84" s="26" t="s">
        <v>5260</v>
      </c>
      <c r="E84" s="62"/>
    </row>
    <row r="85" s="17" customFormat="true" ht="15" hidden="false" customHeight="false" outlineLevel="0" collapsed="false">
      <c r="A85" s="33" t="s">
        <v>5261</v>
      </c>
      <c r="B85" s="62" t="n">
        <v>0</v>
      </c>
      <c r="C85" s="50"/>
      <c r="D85" s="26" t="s">
        <v>5261</v>
      </c>
      <c r="E85" s="62"/>
    </row>
    <row r="86" s="17" customFormat="true" ht="15" hidden="false" customHeight="false" outlineLevel="0" collapsed="false">
      <c r="A86" s="33" t="s">
        <v>5262</v>
      </c>
      <c r="B86" s="62" t="n">
        <v>1</v>
      </c>
      <c r="C86" s="50"/>
      <c r="D86" s="26" t="s">
        <v>5262</v>
      </c>
      <c r="E86" s="62"/>
    </row>
    <row r="87" s="17" customFormat="true" ht="15" hidden="false" customHeight="false" outlineLevel="0" collapsed="false">
      <c r="A87" s="33" t="s">
        <v>5263</v>
      </c>
      <c r="B87" s="62" t="n">
        <v>0</v>
      </c>
      <c r="C87" s="50"/>
      <c r="D87" s="26" t="s">
        <v>5263</v>
      </c>
      <c r="E87" s="62"/>
    </row>
    <row r="88" s="17" customFormat="true" ht="15" hidden="false" customHeight="false" outlineLevel="0" collapsed="false">
      <c r="A88" s="33" t="s">
        <v>5264</v>
      </c>
      <c r="B88" s="62" t="n">
        <v>0</v>
      </c>
      <c r="C88" s="50"/>
      <c r="D88" s="26" t="s">
        <v>5264</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5265</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c r="G95" s="74" t="s">
        <v>5267</v>
      </c>
      <c r="H95" s="74"/>
    </row>
    <row r="96" s="32" customFormat="true" ht="15" hidden="false" customHeight="false" outlineLevel="0" collapsed="false">
      <c r="A96" s="75" t="s">
        <v>5268</v>
      </c>
      <c r="B96" s="75" t="s">
        <v>5269</v>
      </c>
      <c r="C96" s="75" t="s">
        <v>5270</v>
      </c>
      <c r="D96" s="76" t="s">
        <v>5271</v>
      </c>
      <c r="E96" s="76" t="s">
        <v>5272</v>
      </c>
      <c r="F96" s="76" t="s">
        <v>5273</v>
      </c>
      <c r="G96" s="77" t="s">
        <v>5274</v>
      </c>
      <c r="H96" s="77" t="s">
        <v>5275</v>
      </c>
    </row>
    <row r="97" customFormat="false" ht="15" hidden="false" customHeight="false" outlineLevel="0" collapsed="false">
      <c r="A97" s="78" t="s">
        <v>1285</v>
      </c>
      <c r="B97" s="79" t="str">
        <f aca="false">IF(A97="NEWCOD",IF(ISBLANK(G97),"renseigner le champ 'Nouveau taxon'",G97),VLOOKUP(A97,'Ref Taxo'!A:B,2,FALSE()))</f>
        <v>Cymbella</v>
      </c>
      <c r="C97" s="80" t="n">
        <f aca="false">IF(A97="NEWCOD",IF(ISBLANK(H97),"NoCod",H97),VLOOKUP(A97,'Ref Taxo'!A:D,4,FALSE()))</f>
        <v>7368</v>
      </c>
      <c r="D97" s="81" t="n">
        <v>0.00999999977648258</v>
      </c>
      <c r="E97" s="82" t="n">
        <v>0</v>
      </c>
      <c r="F97" s="82" t="s">
        <v>5276</v>
      </c>
      <c r="G97" s="83"/>
      <c r="H97" s="84"/>
    </row>
    <row r="98" customFormat="false" ht="15" hidden="false" customHeight="false" outlineLevel="0" collapsed="false">
      <c r="A98" s="78" t="s">
        <v>682</v>
      </c>
      <c r="B98" s="79" t="str">
        <f aca="false">IF(A98="NEWCOD",IF(ISBLANK(G98),"renseigner le champ 'Nouveau taxon'",G98),VLOOKUP(A98,'Ref Taxo'!A:B,2,FALSE()))</f>
        <v>Carex acuta</v>
      </c>
      <c r="C98" s="80" t="n">
        <f aca="false">IF(A98="NEWCOD",IF(ISBLANK(H98),"NoCod",H98),VLOOKUP(A98,'Ref Taxo'!A:D,4,FALSE()))</f>
        <v>1467</v>
      </c>
      <c r="D98" s="81" t="n">
        <v>0.00999999977648258</v>
      </c>
      <c r="E98" s="82" t="n">
        <v>0</v>
      </c>
      <c r="F98" s="82" t="s">
        <v>5276</v>
      </c>
      <c r="G98" s="85"/>
      <c r="H98" s="86"/>
    </row>
    <row r="99" customFormat="false" ht="15" hidden="false" customHeight="false" outlineLevel="0" collapsed="false">
      <c r="A99" s="78" t="s">
        <v>1059</v>
      </c>
      <c r="B99" s="79" t="str">
        <f aca="false">IF(A99="NEWCOD",IF(ISBLANK(G99),"renseigner le champ 'Nouveau taxon'",G99),VLOOKUP(A99,'Ref Taxo'!A:B,2,FALSE()))</f>
        <v>Cinclidotus danubicus</v>
      </c>
      <c r="C99" s="80" t="n">
        <f aca="false">IF(A99="NEWCOD",IF(ISBLANK(H99),"NoCod",H99),VLOOKUP(A99,'Ref Taxo'!A:D,4,FALSE()))</f>
        <v>1319</v>
      </c>
      <c r="D99" s="81" t="n">
        <v>0.00999999977648258</v>
      </c>
      <c r="E99" s="82" t="n">
        <v>0</v>
      </c>
      <c r="F99" s="82" t="s">
        <v>5276</v>
      </c>
      <c r="G99" s="85"/>
      <c r="H99" s="86"/>
    </row>
    <row r="100" customFormat="false" ht="15" hidden="false" customHeight="false" outlineLevel="0" collapsed="false">
      <c r="A100" s="78" t="s">
        <v>4091</v>
      </c>
      <c r="B100" s="79" t="str">
        <f aca="false">IF(A100="NEWCOD",IF(ISBLANK(G100),"renseigner le champ 'Nouveau taxon'",G100),VLOOKUP(A100,'Ref Taxo'!A:B,2,FALSE()))</f>
        <v>Rhynchostegium riparioides</v>
      </c>
      <c r="C100" s="80" t="n">
        <f aca="false">IF(A100="NEWCOD",IF(ISBLANK(H100),"NoCod",H100),VLOOKUP(A100,'Ref Taxo'!A:D,4,FALSE()))</f>
        <v>1268</v>
      </c>
      <c r="D100" s="81" t="n">
        <v>0.00999999977648258</v>
      </c>
      <c r="E100" s="82" t="n">
        <v>0</v>
      </c>
      <c r="F100" s="82" t="s">
        <v>5276</v>
      </c>
      <c r="G100" s="85"/>
      <c r="H100" s="86"/>
    </row>
    <row r="101" customFormat="false" ht="15" hidden="false" customHeight="false" outlineLevel="0" collapsed="false">
      <c r="A101" s="78" t="s">
        <v>3732</v>
      </c>
      <c r="B101" s="79" t="str">
        <f aca="false">IF(A101="NEWCOD",IF(ISBLANK(G101),"renseigner le champ 'Nouveau taxon'",G101),VLOOKUP(A101,'Ref Taxo'!A:B,2,FALSE()))</f>
        <v>Potamogeton pectinatus</v>
      </c>
      <c r="C101" s="80" t="n">
        <f aca="false">IF(A101="NEWCOD",IF(ISBLANK(H101),"NoCod",H101),VLOOKUP(A101,'Ref Taxo'!A:D,4,FALSE()))</f>
        <v>1655</v>
      </c>
      <c r="D101" s="81" t="n">
        <v>0.00999999977648258</v>
      </c>
      <c r="E101" s="82" t="n">
        <v>0</v>
      </c>
      <c r="F101" s="82" t="s">
        <v>5276</v>
      </c>
      <c r="G101" s="85"/>
      <c r="H101" s="86"/>
    </row>
    <row r="102" customFormat="false" ht="15" hidden="false" customHeight="false" outlineLevel="0" collapsed="false">
      <c r="A102" s="78" t="s">
        <v>4856</v>
      </c>
      <c r="B102" s="79" t="str">
        <f aca="false">IF(A102="NEWCOD",IF(ISBLANK(G102),"renseigner le champ 'Nouveau taxon'",G102),VLOOKUP(A102,'Ref Taxo'!A:B,2,FALSE()))</f>
        <v>Thorea</v>
      </c>
      <c r="C102" s="80" t="n">
        <f aca="false">IF(A102="NEWCOD",IF(ISBLANK(H102),"NoCod",H102),VLOOKUP(A102,'Ref Taxo'!A:D,4,FALSE()))</f>
        <v>6085</v>
      </c>
      <c r="D102" s="81" t="n">
        <v>0.00999999977648258</v>
      </c>
      <c r="E102" s="82" t="n">
        <v>0</v>
      </c>
      <c r="F102" s="82" t="s">
        <v>5276</v>
      </c>
      <c r="G102" s="85"/>
      <c r="H102" s="86"/>
    </row>
    <row r="103" customFormat="false" ht="15" hidden="false" customHeight="false" outlineLevel="0" collapsed="false">
      <c r="A103" s="78" t="s">
        <v>4993</v>
      </c>
      <c r="B103" s="79" t="str">
        <f aca="false">IF(A103="NEWCOD",IF(ISBLANK(G103),"renseigner le champ 'Nouveau taxon'",G103),VLOOKUP(A103,'Ref Taxo'!A:B,2,FALSE()))</f>
        <v>Ulothrix</v>
      </c>
      <c r="C103" s="80" t="n">
        <f aca="false">IF(A103="NEWCOD",IF(ISBLANK(H103),"NoCod",H103),VLOOKUP(A103,'Ref Taxo'!A:D,4,FALSE()))</f>
        <v>1142</v>
      </c>
      <c r="D103" s="81" t="n">
        <v>0.00999999977648258</v>
      </c>
      <c r="E103" s="82" t="n">
        <v>0</v>
      </c>
      <c r="F103" s="82" t="s">
        <v>5276</v>
      </c>
      <c r="G103" s="85"/>
      <c r="H103" s="86"/>
    </row>
    <row r="104" customFormat="false" ht="15" hidden="false" customHeight="false" outlineLevel="0" collapsed="false">
      <c r="A104" s="78" t="s">
        <v>62</v>
      </c>
      <c r="B104" s="79" t="str">
        <f aca="false">IF(A104="NEWCOD",IF(ISBLANK(G104),"renseigner le champ 'Nouveau taxon'",G104),VLOOKUP(A104,'Ref Taxo'!A:B,2,FALSE()))</f>
        <v>Agrostis stolonifera</v>
      </c>
      <c r="C104" s="80" t="n">
        <f aca="false">IF(A104="NEWCOD",IF(ISBLANK(H104),"NoCod",H104),VLOOKUP(A104,'Ref Taxo'!A:D,4,FALSE()))</f>
        <v>1543</v>
      </c>
      <c r="D104" s="81" t="n">
        <v>0.00999999977648258</v>
      </c>
      <c r="E104" s="82" t="n">
        <v>0</v>
      </c>
      <c r="F104" s="82" t="s">
        <v>5277</v>
      </c>
      <c r="G104" s="85"/>
      <c r="H104" s="86"/>
    </row>
    <row r="105" customFormat="false" ht="15" hidden="false" customHeight="false" outlineLevel="0" collapsed="false">
      <c r="A105" s="78" t="s">
        <v>1720</v>
      </c>
      <c r="B105" s="79" t="str">
        <f aca="false">IF(A105="NEWCOD",IF(ISBLANK(G105),"renseigner le champ 'Nouveau taxon'",G105),VLOOKUP(A105,'Ref Taxo'!A:B,2,FALSE()))</f>
        <v>Equisetum arvense</v>
      </c>
      <c r="C105" s="80" t="n">
        <f aca="false">IF(A105="NEWCOD",IF(ISBLANK(H105),"NoCod",H105),VLOOKUP(A105,'Ref Taxo'!A:D,4,FALSE()))</f>
        <v>1384</v>
      </c>
      <c r="D105" s="81" t="n">
        <v>0.00999999977648258</v>
      </c>
      <c r="E105" s="82" t="n">
        <v>0</v>
      </c>
      <c r="F105" s="82" t="s">
        <v>5276</v>
      </c>
      <c r="G105" s="85"/>
      <c r="H105" s="86"/>
    </row>
    <row r="106" customFormat="false" ht="15" hidden="false" customHeight="false" outlineLevel="0" collapsed="false">
      <c r="A106" s="78" t="s">
        <v>2819</v>
      </c>
      <c r="B106" s="79" t="str">
        <f aca="false">IF(A106="NEWCOD",IF(ISBLANK(G106),"renseigner le champ 'Nouveau taxon'",G106),VLOOKUP(A106,'Ref Taxo'!A:B,2,FALSE()))</f>
        <v>Lysimachia vulgaris</v>
      </c>
      <c r="C106" s="80" t="n">
        <f aca="false">IF(A106="NEWCOD",IF(ISBLANK(H106),"NoCod",H106),VLOOKUP(A106,'Ref Taxo'!A:D,4,FALSE()))</f>
        <v>1887</v>
      </c>
      <c r="D106" s="81" t="n">
        <v>0.00999999977648258</v>
      </c>
      <c r="E106" s="82" t="n">
        <v>0</v>
      </c>
      <c r="F106" s="82" t="s">
        <v>5276</v>
      </c>
      <c r="G106" s="85"/>
      <c r="H106" s="86"/>
    </row>
    <row r="107" customFormat="false" ht="15" hidden="false" customHeight="false" outlineLevel="0" collapsed="false">
      <c r="A107" s="78" t="s">
        <v>2832</v>
      </c>
      <c r="B107" s="79" t="str">
        <f aca="false">IF(A107="NEWCOD",IF(ISBLANK(G107),"renseigner le champ 'Nouveau taxon'",G107),VLOOKUP(A107,'Ref Taxo'!A:B,2,FALSE()))</f>
        <v>Lythrum salicaria</v>
      </c>
      <c r="C107" s="80" t="n">
        <f aca="false">IF(A107="NEWCOD",IF(ISBLANK(H107),"NoCod",H107),VLOOKUP(A107,'Ref Taxo'!A:D,4,FALSE()))</f>
        <v>1823</v>
      </c>
      <c r="D107" s="81" t="n">
        <v>0.00999999977648258</v>
      </c>
      <c r="E107" s="82" t="n">
        <v>0</v>
      </c>
      <c r="F107" s="82" t="s">
        <v>5276</v>
      </c>
      <c r="G107" s="85"/>
      <c r="H107" s="86"/>
    </row>
    <row r="108" customFormat="false" ht="15" hidden="false" customHeight="false" outlineLevel="0" collapsed="false">
      <c r="A108" s="78" t="s">
        <v>3318</v>
      </c>
      <c r="B108" s="79" t="str">
        <f aca="false">IF(A108="NEWCOD",IF(ISBLANK(G108),"renseigner le champ 'Nouveau taxon'",G108),VLOOKUP(A108,'Ref Taxo'!A:B,2,FALSE()))</f>
        <v>Paralemanea </v>
      </c>
      <c r="C108" s="80" t="n">
        <f aca="false">IF(A108="NEWCOD",IF(ISBLANK(H108),"NoCod",H108),VLOOKUP(A108,'Ref Taxo'!A:D,4,FALSE()))</f>
        <v>31566</v>
      </c>
      <c r="D108" s="81" t="n">
        <v>0.00999999977648258</v>
      </c>
      <c r="E108" s="82" t="n">
        <v>0</v>
      </c>
      <c r="F108" s="82" t="s">
        <v>5276</v>
      </c>
      <c r="G108" s="85"/>
      <c r="H108" s="86"/>
    </row>
    <row r="109" customFormat="false" ht="15" hidden="false" customHeight="false" outlineLevel="0" collapsed="false">
      <c r="A109" s="78" t="s">
        <v>3422</v>
      </c>
      <c r="B109" s="79" t="str">
        <f aca="false">IF(A109="NEWCOD",IF(ISBLANK(G109),"renseigner le champ 'Nouveau taxon'",G109),VLOOKUP(A109,'Ref Taxo'!A:B,2,FALSE()))</f>
        <v>Phalaris arundinacea</v>
      </c>
      <c r="C109" s="80" t="n">
        <f aca="false">IF(A109="NEWCOD",IF(ISBLANK(H109),"NoCod",H109),VLOOKUP(A109,'Ref Taxo'!A:D,4,FALSE()))</f>
        <v>1577</v>
      </c>
      <c r="D109" s="81" t="n">
        <v>0.00999999977648258</v>
      </c>
      <c r="E109" s="82" t="n">
        <v>0</v>
      </c>
      <c r="F109" s="82" t="s">
        <v>5276</v>
      </c>
      <c r="G109" s="85"/>
      <c r="H109" s="86"/>
    </row>
    <row r="110" customFormat="false" ht="15" hidden="false" customHeight="false" outlineLevel="0" collapsed="false">
      <c r="A110" s="78" t="s">
        <v>3721</v>
      </c>
      <c r="B110" s="79" t="str">
        <f aca="false">IF(A110="NEWCOD",IF(ISBLANK(G110),"renseigner le champ 'Nouveau taxon'",G110),VLOOKUP(A110,'Ref Taxo'!A:B,2,FALSE()))</f>
        <v>Potamogeton nodosus</v>
      </c>
      <c r="C110" s="80" t="n">
        <f aca="false">IF(A110="NEWCOD",IF(ISBLANK(H110),"NoCod",H110),VLOOKUP(A110,'Ref Taxo'!A:D,4,FALSE()))</f>
        <v>1652</v>
      </c>
      <c r="D110" s="81" t="n">
        <v>0.00999999977648258</v>
      </c>
      <c r="E110" s="82" t="n">
        <v>0</v>
      </c>
      <c r="F110" s="82" t="s">
        <v>5276</v>
      </c>
      <c r="G110" s="85"/>
      <c r="H110" s="86"/>
    </row>
    <row r="111" customFormat="false" ht="15" hidden="false" customHeight="false" outlineLevel="0" collapsed="false">
      <c r="A111" s="78" t="s">
        <v>3593</v>
      </c>
      <c r="B111" s="79" t="str">
        <f aca="false">IF(A111="NEWCOD",IF(ISBLANK(G111),"renseigner le champ 'Nouveau taxon'",G111),VLOOKUP(A111,'Ref Taxo'!A:B,2,FALSE()))</f>
        <v>Potentilla reptans</v>
      </c>
      <c r="C111" s="80" t="n">
        <f aca="false">IF(A111="NEWCOD",IF(ISBLANK(H111),"NoCod",H111),VLOOKUP(A111,'Ref Taxo'!A:D,4,FALSE()))</f>
        <v>29945</v>
      </c>
      <c r="D111" s="81" t="n">
        <v>0.00999999977648258</v>
      </c>
      <c r="E111" s="82" t="n">
        <v>0</v>
      </c>
      <c r="F111" s="82" t="s">
        <v>5276</v>
      </c>
      <c r="G111" s="85"/>
      <c r="H111" s="86"/>
    </row>
    <row r="112" customFormat="false" ht="15" hidden="false" customHeight="false" outlineLevel="0" collapsed="false">
      <c r="A112" s="78" t="s">
        <v>3989</v>
      </c>
      <c r="B112" s="79" t="str">
        <f aca="false">IF(A112="NEWCOD",IF(ISBLANK(G112),"renseigner le champ 'Nouveau taxon'",G112),VLOOKUP(A112,'Ref Taxo'!A:B,2,FALSE()))</f>
        <v>Ranunculus penicillatus</v>
      </c>
      <c r="C112" s="80" t="n">
        <f aca="false">IF(A112="NEWCOD",IF(ISBLANK(H112),"NoCod",H112),VLOOKUP(A112,'Ref Taxo'!A:D,4,FALSE()))</f>
        <v>1909</v>
      </c>
      <c r="D112" s="81" t="n">
        <v>0.00999999977648258</v>
      </c>
      <c r="E112" s="82" t="n">
        <v>0</v>
      </c>
      <c r="F112" s="82" t="s">
        <v>5276</v>
      </c>
      <c r="G112" s="85"/>
      <c r="H112" s="86"/>
    </row>
    <row r="113" customFormat="false" ht="15" hidden="false" customHeight="false" outlineLevel="0" collapsed="false">
      <c r="A113" s="78" t="s">
        <v>3076</v>
      </c>
      <c r="B113" s="79" t="str">
        <f aca="false">IF(A113="NEWCOD",IF(ISBLANK(G113),"renseigner le champ 'Nouveau taxon'",G113),VLOOKUP(A113,'Ref Taxo'!A:B,2,FALSE()))</f>
        <v>Myriophyllum spicatum</v>
      </c>
      <c r="C113" s="80" t="n">
        <f aca="false">IF(A113="NEWCOD",IF(ISBLANK(H113),"NoCod",H113),VLOOKUP(A113,'Ref Taxo'!A:D,4,FALSE()))</f>
        <v>1778</v>
      </c>
      <c r="D113" s="81" t="n">
        <v>0.200000002980232</v>
      </c>
      <c r="E113" s="82" t="n">
        <v>0</v>
      </c>
      <c r="F113" s="82" t="s">
        <v>5276</v>
      </c>
      <c r="G113" s="85"/>
      <c r="H113" s="86"/>
    </row>
    <row r="114" customFormat="false" ht="15" hidden="false" customHeight="false" outlineLevel="0" collapsed="false">
      <c r="A114" s="78" t="s">
        <v>2211</v>
      </c>
      <c r="B114" s="79" t="str">
        <f aca="false">IF(A114="NEWCOD",IF(ISBLANK(G114),"renseigner le champ 'Nouveau taxon'",G114),VLOOKUP(A114,'Ref Taxo'!A:B,2,FALSE()))</f>
        <v>Hildenbrandia</v>
      </c>
      <c r="C114" s="80" t="n">
        <f aca="false">IF(A114="NEWCOD",IF(ISBLANK(H114),"NoCod",H114),VLOOKUP(A114,'Ref Taxo'!A:D,4,FALSE()))</f>
        <v>1157</v>
      </c>
      <c r="D114" s="81" t="n">
        <v>0.200000002980232</v>
      </c>
      <c r="E114" s="82" t="n">
        <v>0</v>
      </c>
      <c r="F114" s="82" t="s">
        <v>5276</v>
      </c>
      <c r="G114" s="85"/>
      <c r="H114" s="86"/>
    </row>
    <row r="115" customFormat="false" ht="15" hidden="false" customHeight="false" outlineLevel="0" collapsed="false">
      <c r="A115" s="78" t="s">
        <v>1107</v>
      </c>
      <c r="B115" s="79" t="str">
        <f aca="false">IF(A115="NEWCOD",IF(ISBLANK(G115),"renseigner le champ 'Nouveau taxon'",G115),VLOOKUP(A115,'Ref Taxo'!A:B,2,FALSE()))</f>
        <v>Cladophora</v>
      </c>
      <c r="C115" s="80" t="n">
        <f aca="false">IF(A115="NEWCOD",IF(ISBLANK(H115),"NoCod",H115),VLOOKUP(A115,'Ref Taxo'!A:D,4,FALSE()))</f>
        <v>1124</v>
      </c>
      <c r="D115" s="81" t="n">
        <v>2.79999995231628</v>
      </c>
      <c r="E115" s="82" t="n">
        <v>0</v>
      </c>
      <c r="F115" s="82" t="s">
        <v>5276</v>
      </c>
      <c r="G115" s="85"/>
      <c r="H115" s="86"/>
    </row>
    <row r="116" customFormat="false" ht="15" hidden="false" customHeight="false" outlineLevel="0" collapsed="false">
      <c r="A116" s="78" t="s">
        <v>3264</v>
      </c>
      <c r="B116" s="79" t="str">
        <f aca="false">IF(A116="NEWCOD",IF(ISBLANK(G116),"renseigner le champ 'Nouveau taxon'",G116),VLOOKUP(A116,'Ref Taxo'!A:B,2,FALSE()))</f>
        <v>Oedogonium</v>
      </c>
      <c r="C116" s="80" t="n">
        <f aca="false">IF(A116="NEWCOD",IF(ISBLANK(H116),"NoCod",H116),VLOOKUP(A116,'Ref Taxo'!A:D,4,FALSE()))</f>
        <v>1134</v>
      </c>
      <c r="D116" s="81" t="n">
        <v>2.79999995231628</v>
      </c>
      <c r="E116" s="82" t="n">
        <v>0</v>
      </c>
      <c r="F116" s="82" t="s">
        <v>5276</v>
      </c>
      <c r="G116" s="85"/>
      <c r="H116" s="86"/>
    </row>
    <row r="117" customFormat="false" ht="15" hidden="false" customHeight="false" outlineLevel="0" collapsed="false">
      <c r="A117" s="78" t="s">
        <v>4684</v>
      </c>
      <c r="B117" s="79" t="str">
        <f aca="false">IF(A117="NEWCOD",IF(ISBLANK(G117),"renseigner le champ 'Nouveau taxon'",G117),VLOOKUP(A117,'Ref Taxo'!A:B,2,FALSE()))</f>
        <v>Spirogyra</v>
      </c>
      <c r="C117" s="80" t="n">
        <f aca="false">IF(A117="NEWCOD",IF(ISBLANK(H117),"NoCod",H117),VLOOKUP(A117,'Ref Taxo'!A:D,4,FALSE()))</f>
        <v>1147</v>
      </c>
      <c r="D117" s="81" t="n">
        <v>21</v>
      </c>
      <c r="E117" s="82" t="n">
        <v>0</v>
      </c>
      <c r="F117" s="82" t="s">
        <v>5276</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5276</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5276</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5276</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5276</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5276</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5276</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5276</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5276</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5276</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5276</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5276</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5276</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5276</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5276</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5276</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5276</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5276</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5276</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5276</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5276</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5276</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5276</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5276</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5276</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5276</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5276</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5276</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5276</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5276</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5276</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5276</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5276</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5276</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5276</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5276</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5276</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5276</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5276</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5276</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5276</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5276</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5276</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5276</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5276</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5276</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5276</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5276</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5276</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5276</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5276</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5276</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5276</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5276</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5276</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5276</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5276</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5276</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5276</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5276</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5276</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5276</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5276</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5276</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5276</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5276</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5276</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5276</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5276</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5276</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5276</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5276</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5276</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5276</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5276</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5276</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5276</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5276</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5276</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5276</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5276</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5276</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5276</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5276</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5276</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5276</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5276</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5276</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5276</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5276</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5276</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5276</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5276</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5276</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5276</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5276</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5276</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5276</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5276</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5276</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5276</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5276</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5276</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5276</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5276</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5276</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5276</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5276</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5276</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5276</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5276</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5276</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5276</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5276</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5276</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5276</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5276</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5276</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5276</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5276</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5276</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5276</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5276</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5276</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5276</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5276</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5276</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5276</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5276</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5276</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5276</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5276</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5276</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5276</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5276</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5276</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5276</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5276</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5276</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5276</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5276</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5276</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5276</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5276</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5276</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5276</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5276</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5276</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5276</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5276</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5276</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5276</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5276</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5276</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5276</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5276</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5276</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5276</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5276</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5276</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5276</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5276</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5276</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5276</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5276</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5276</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5276</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5276</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5276</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5276</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5276</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5276</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5276</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5276</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5276</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5276</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5276</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5276</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5276</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5276</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5276</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5276</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5276</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5276</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5276</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5276</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5276</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5276</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5276</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5276</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5276</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5276</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5276</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5276</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5276</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5276</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5276</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5276</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5276</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5276</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5276</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5276</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5276</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5276</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5276</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5276</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5276</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5276</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5276</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5276</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5276</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5276</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5276</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5276</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5276</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5276</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5276</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5276</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5276</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5276</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5276</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5276</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5276</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5276</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5276</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5276</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5276</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5276</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5276</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5276</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5276</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5276</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5276</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5276</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5276</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5276</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5276</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5276</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5276</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5276</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5276</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5276</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5276</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5276</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5276</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5276</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5276</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5276</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5276</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5276</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5276</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5276</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5276</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5276</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5276</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5276</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5276</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5276</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5276</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5276</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5276</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5276</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5276</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5276</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5276</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5276</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5276</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5276</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5276</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5276</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5276</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5276</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5276</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5276</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5276</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5276</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5276</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5276</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5276</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5276</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5276</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5276</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5276</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5276</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5276</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5276</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5276</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5276</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5276</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5276</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5276</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5276</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5276</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5276</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5276</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5276</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5276</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5276</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5276</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5276</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5276</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5276</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5276</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5276</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5276</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5276</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5276</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5276</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5276</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5276</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5276</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5276</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5276</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5276</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5276</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5276</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5276</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5276</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5276</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5276</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5276</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5276</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5276</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5276</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5276</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5276</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5276</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5276</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5276</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5276</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5276</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5276</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5276</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5276</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5276</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5276</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5276</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5276</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5276</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5276</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5276</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5276</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5276</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5276</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5276</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5276</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5276</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5276</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5276</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5276</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5276</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5276</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5276</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5276</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5276</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5276</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5276</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5276</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5276</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5276</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5276</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5276</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5276</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5276</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5276</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5276</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5276</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5276</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5276</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5276</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5276</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5276</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5276</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5276</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5276</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5276</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5276</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5276</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5276</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5276</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5276</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5276</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5276</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5276</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5276</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5276</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5276</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5276</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5276</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5276</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5276</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5276</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5276</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5276</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5276</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5276</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5276</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5276</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5276</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5276</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5276</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5276</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5276</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5276</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5276</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5276</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5276</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5276</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5276</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5276</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5276</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5276</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5276</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5276</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5276</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5276</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5276</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5276</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5276</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5276</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5276</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5276</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5276</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5278</v>
      </c>
      <c r="B1" s="89" t="s">
        <v>5279</v>
      </c>
      <c r="C1" s="89" t="s">
        <v>5280</v>
      </c>
      <c r="D1" s="89" t="s">
        <v>5274</v>
      </c>
      <c r="E1" s="89" t="s">
        <v>5281</v>
      </c>
      <c r="F1" s="89" t="s">
        <v>5282</v>
      </c>
      <c r="G1" s="89" t="s">
        <v>5283</v>
      </c>
      <c r="H1" s="90" t="s">
        <v>5284</v>
      </c>
      <c r="I1" s="89" t="s">
        <v>5285</v>
      </c>
      <c r="J1" s="89" t="s">
        <v>5286</v>
      </c>
    </row>
    <row r="2" customFormat="false" ht="15" hidden="false" customHeight="false" outlineLevel="0" collapsed="false">
      <c r="A2" s="91" t="s">
        <v>5287</v>
      </c>
      <c r="B2" s="91" t="s">
        <v>5288</v>
      </c>
      <c r="C2" s="91" t="s">
        <v>5289</v>
      </c>
      <c r="D2" s="92" t="s">
        <v>5290</v>
      </c>
      <c r="E2" s="91" t="s">
        <v>5291</v>
      </c>
      <c r="F2" s="93" t="s">
        <v>5292</v>
      </c>
      <c r="G2" s="94" t="n">
        <v>43010</v>
      </c>
      <c r="H2" s="95" t="s">
        <v>5293</v>
      </c>
      <c r="I2" s="91" t="s">
        <v>5294</v>
      </c>
      <c r="J2" s="91"/>
    </row>
    <row r="3" customFormat="false" ht="74.25" hidden="false" customHeight="true" outlineLevel="0" collapsed="false">
      <c r="A3" s="96" t="s">
        <v>5287</v>
      </c>
      <c r="B3" s="96" t="s">
        <v>5288</v>
      </c>
      <c r="C3" s="96" t="s">
        <v>5289</v>
      </c>
      <c r="D3" s="97" t="s">
        <v>5290</v>
      </c>
      <c r="E3" s="96" t="s">
        <v>5291</v>
      </c>
      <c r="F3" s="98" t="s">
        <v>5295</v>
      </c>
      <c r="G3" s="99" t="n">
        <v>43034</v>
      </c>
      <c r="H3" s="100" t="s">
        <v>5296</v>
      </c>
      <c r="I3" s="96" t="s">
        <v>5294</v>
      </c>
      <c r="J3" s="96"/>
    </row>
    <row r="4" customFormat="false" ht="97.5" hidden="false" customHeight="true" outlineLevel="0" collapsed="false">
      <c r="A4" s="91" t="s">
        <v>5287</v>
      </c>
      <c r="B4" s="91" t="s">
        <v>5288</v>
      </c>
      <c r="C4" s="91" t="s">
        <v>5289</v>
      </c>
      <c r="D4" s="92" t="s">
        <v>5290</v>
      </c>
      <c r="E4" s="91" t="s">
        <v>5291</v>
      </c>
      <c r="F4" s="93" t="s">
        <v>5297</v>
      </c>
      <c r="G4" s="94" t="n">
        <v>43060</v>
      </c>
      <c r="H4" s="101" t="s">
        <v>5298</v>
      </c>
      <c r="I4" s="91" t="s">
        <v>5294</v>
      </c>
      <c r="J4" s="91"/>
    </row>
    <row r="5" customFormat="false" ht="15" hidden="false" customHeight="false" outlineLevel="0" collapsed="false">
      <c r="A5" s="102" t="s">
        <v>5287</v>
      </c>
      <c r="B5" s="102" t="s">
        <v>5288</v>
      </c>
      <c r="C5" s="102" t="s">
        <v>5289</v>
      </c>
      <c r="D5" s="102" t="s">
        <v>5290</v>
      </c>
      <c r="E5" s="102" t="s">
        <v>5291</v>
      </c>
      <c r="F5" s="103" t="s">
        <v>5299</v>
      </c>
      <c r="G5" s="104" t="n">
        <v>43423</v>
      </c>
      <c r="H5" s="105" t="s">
        <v>5300</v>
      </c>
      <c r="I5" s="102" t="s">
        <v>5294</v>
      </c>
      <c r="J5" s="105"/>
    </row>
    <row r="6" customFormat="false" ht="35.05" hidden="false" customHeight="false" outlineLevel="0" collapsed="false">
      <c r="A6" s="102" t="s">
        <v>5287</v>
      </c>
      <c r="B6" s="102" t="s">
        <v>5288</v>
      </c>
      <c r="C6" s="102" t="s">
        <v>5289</v>
      </c>
      <c r="D6" s="102" t="s">
        <v>5290</v>
      </c>
      <c r="E6" s="102" t="s">
        <v>5291</v>
      </c>
      <c r="F6" s="103" t="s">
        <v>5301</v>
      </c>
      <c r="G6" s="104" t="n">
        <v>43496</v>
      </c>
      <c r="H6" s="105" t="s">
        <v>5302</v>
      </c>
      <c r="I6" s="102" t="s">
        <v>5303</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Majlis Durand</cp:lastModifiedBy>
  <cp:lastPrinted>2017-08-03T14:39:23Z</cp:lastPrinted>
  <dcterms:modified xsi:type="dcterms:W3CDTF">2023-02-27T11:02:17Z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