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<sst xmlns="http://schemas.openxmlformats.org/spreadsheetml/2006/main" count="6460" uniqueCount="5310">
  <si>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</si>
  <si>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</si>
  <si>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</si>
  <si>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</si>
  <si>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</si>
  <si>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</si>
  <si>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</si>
  <si>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</si>
  <si>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</si>
  <si>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</si>
  <si>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</si>
  <si>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</si>
  <si>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</si>
  <si>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</si>
  <si>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</si>
  <si>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</si>
  <si>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</si>
  <si>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</si>
  <si>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</si>
  <si>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</si>
  <si>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</si>
  <si>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</si>
  <si>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</si>
  <si>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</si>
  <si>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</si>
  <si>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</si>
  <si>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</si>
  <si>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</si>
  <si>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</si>
  <si>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</si>
  <si>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</si>
  <si>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</si>
  <si>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</si>
  <si>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</si>
  <si>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</si>
  <si>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</si>
  <si>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</si>
  <si>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</si>
  <si>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</si>
  <si>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</si>
  <si>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</si>
  <si>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</si>
  <si>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</si>
  <si>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</si>
  <si>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</si>
  <si>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</si>
  <si>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</si>
  <si>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</si>
  <si>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</si>
  <si>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</si>
  <si>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</si>
  <si>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</si>
  <si>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</si>
  <si>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</si>
  <si>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</si>
  <si>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</si>
  <si>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</si>
  <si>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</si>
  <si>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</si>
  <si>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</si>
  <si>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</si>
  <si>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</si>
  <si>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</si>
  <si>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</si>
  <si>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</si>
  <si>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</si>
  <si>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</si>
  <si>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</si>
  <si>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</si>
  <si>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</si>
  <si>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</si>
  <si>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</si>
  <si>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</si>
  <si>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</si>
  <si>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</si>
  <si>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</si>
  <si>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</si>
  <si>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</si>
  <si>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</si>
  <si>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</si>
  <si>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</si>
  <si>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</si>
  <si>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</si>
  <si>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</si>
  <si>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</si>
  <si>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</si>
  <si>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</si>
  <si>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</si>
  <si>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</si>
  <si>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</si>
  <si>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</si>
  <si>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</si>
  <si>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</si>
  <si>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</si>
  <si>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</si>
  <si>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</si>
  <si>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</si>
  <si>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</si>
  <si>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</si>
  <si>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</si>
  <si>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</si>
  <si>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</si>
  <si>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</si>
  <si>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</si>
  <si>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</si>
  <si>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</si>
  <si>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</si>
  <si>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</si>
  <si>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</si>
  <si>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</si>
  <si>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</si>
  <si>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</si>
  <si>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</si>
  <si>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</si>
  <si>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</si>
  <si>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</si>
  <si>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</si>
  <si>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</si>
  <si>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</si>
  <si>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</si>
  <si>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</si>
  <si>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</si>
  <si>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</si>
  <si>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</si>
  <si>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</si>
  <si>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</si>
  <si>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</si>
  <si>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</si>
  <si>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</si>
  <si>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</si>
  <si>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</si>
  <si>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</si>
  <si>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</si>
  <si>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</si>
  <si>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</si>
  <si>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</si>
  <si>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</si>
  <si>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</si>
  <si>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</si>
  <si>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</si>
  <si>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</si>
  <si>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</si>
  <si>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</si>
  <si>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</si>
  <si>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</si>
  <si>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</si>
  <si>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</si>
  <si>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</si>
  <si>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</si>
  <si>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</si>
  <si>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</si>
  <si>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</si>
  <si>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</si>
  <si>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</si>
  <si>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</si>
  <si>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</si>
  <si>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</si>
  <si>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</si>
  <si>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</si>
  <si>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</si>
  <si>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</si>
  <si>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</si>
  <si>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</si>
  <si>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</si>
  <si>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</si>
  <si>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</si>
  <si>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</si>
  <si>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</si>
  <si>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</si>
  <si>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</si>
  <si>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</si>
  <si>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</si>
  <si>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</si>
  <si>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</si>
  <si>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</si>
  <si>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</si>
  <si>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</si>
  <si>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</si>
  <si>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</si>
  <si>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</si>
  <si>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</si>
  <si>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</si>
  <si>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</si>
  <si>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</si>
  <si>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</si>
  <si>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</si>
  <si>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</si>
  <si>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</si>
  <si>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</si>
  <si>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</si>
  <si>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</si>
  <si>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</si>
  <si>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</si>
  <si>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</si>
  <si>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</si>
  <si>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</si>
  <si>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</si>
  <si>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</si>
  <si>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</si>
  <si>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</si>
  <si>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</si>
  <si>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</si>
  <si>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</si>
  <si>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</si>
  <si>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</si>
  <si>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</si>
  <si>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</si>
  <si>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</si>
  <si>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</si>
  <si>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</si>
  <si>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</si>
  <si>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</si>
  <si>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</si>
  <si>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</si>
  <si>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</si>
  <si>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</si>
  <si>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</si>
  <si>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</si>
  <si>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</si>
  <si>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</si>
  <si>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</si>
  <si>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</si>
  <si>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</si>
  <si>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</si>
  <si>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</si>
  <si>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</si>
  <si>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</si>
  <si>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</si>
  <si>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</si>
  <si>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</si>
  <si>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</si>
  <si>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</si>
  <si>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</si>
  <si>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</si>
  <si>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</si>
  <si>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</si>
  <si>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</si>
  <si>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</si>
  <si>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</si>
  <si>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</si>
  <si>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</si>
  <si>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</si>
  <si>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</si>
  <si>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</si>
  <si>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</si>
  <si>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</si>
  <si>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</si>
  <si>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</si>
  <si>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</si>
  <si>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</si>
  <si>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</si>
  <si>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</si>
  <si>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</si>
  <si>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</si>
  <si>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</si>
  <si>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</si>
  <si>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</si>
  <si>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</si>
  <si>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</si>
  <si>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</si>
  <si>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</si>
  <si>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</si>
  <si>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</si>
  <si>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</si>
  <si>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</si>
  <si>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</si>
  <si>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</si>
  <si>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</si>
  <si>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</si>
  <si>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</si>
  <si>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</si>
  <si>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</si>
  <si>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</si>
  <si>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</si>
  <si>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</si>
  <si>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</si>
  <si>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</si>
  <si>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</si>
  <si>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</si>
  <si>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</si>
  <si>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</si>
  <si>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</si>
  <si>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</si>
  <si>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</si>
  <si>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</si>
  <si>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</si>
  <si>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</si>
  <si>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</si>
  <si>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</si>
  <si>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</si>
  <si>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</si>
  <si>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</si>
  <si>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</si>
  <si>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</si>
  <si>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</si>
  <si>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</si>
  <si>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</si>
  <si>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</si>
  <si>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</si>
  <si>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</si>
  <si>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</si>
  <si>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</si>
  <si>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</si>
  <si>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</si>
  <si>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</si>
  <si>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</si>
  <si>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</si>
  <si>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</si>
  <si>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</si>
  <si>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</si>
  <si>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</si>
  <si>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</si>
  <si>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</si>
  <si>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</si>
  <si>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</si>
  <si>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</si>
  <si>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</si>
  <si>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</si>
  <si>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</si>
  <si>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</si>
  <si>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</si>
  <si>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</si>
  <si>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</si>
  <si>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</si>
  <si>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</si>
  <si>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</si>
  <si>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</si>
  <si>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</si>
  <si>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</si>
  <si>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</si>
  <si>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</si>
  <si>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</si>
  <si>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</si>
  <si>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</si>
  <si>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</si>
  <si>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</si>
  <si>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</si>
  <si>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</si>
  <si>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</si>
  <si>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</si>
  <si>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</si>
  <si>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</si>
  <si>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</si>
  <si>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</si>
  <si>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</si>
  <si>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</si>
  <si>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</si>
  <si>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</si>
  <si>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</si>
  <si>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</si>
  <si>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</si>
  <si>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</si>
  <si>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</si>
  <si>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</si>
  <si>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</si>
  <si>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</si>
  <si>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</si>
  <si>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</si>
  <si>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</si>
  <si>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</si>
  <si>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</si>
  <si>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</si>
  <si>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</si>
  <si>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</si>
  <si>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</si>
  <si>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</si>
  <si>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</si>
  <si>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</si>
  <si>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</si>
  <si>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</si>
  <si>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</si>
  <si>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</si>
  <si>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</si>
  <si>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</si>
  <si>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</si>
  <si>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</si>
  <si>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</si>
  <si>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</si>
  <si>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</si>
  <si>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</si>
  <si>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</si>
  <si>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</si>
  <si>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</si>
  <si>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</si>
  <si>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</si>
  <si>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</si>
  <si>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</si>
  <si>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</si>
  <si>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</si>
  <si>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</si>
  <si>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</si>
  <si>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</si>
  <si>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</si>
  <si>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</si>
  <si>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</si>
  <si>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</si>
  <si>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</si>
  <si>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</si>
  <si>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</si>
  <si>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</si>
  <si>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</si>
  <si>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</si>
  <si>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</si>
  <si>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</si>
  <si>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</si>
  <si>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</si>
  <si>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</si>
  <si>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</si>
  <si>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</si>
  <si>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</si>
  <si>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</si>
  <si>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</si>
  <si>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</si>
  <si>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</si>
  <si>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</si>
  <si>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</si>
  <si>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</si>
  <si>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</si>
  <si>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</si>
  <si>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</si>
  <si>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</si>
  <si>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</si>
  <si>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</si>
  <si>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</si>
  <si>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</si>
  <si>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</si>
  <si>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</si>
  <si>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</si>
  <si>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</si>
  <si>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</si>
  <si>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</si>
  <si>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</si>
  <si>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</si>
  <si>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</si>
  <si>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</si>
  <si>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</si>
  <si>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</si>
  <si>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</si>
  <si>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</si>
  <si>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</si>
  <si>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</si>
  <si>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</si>
  <si>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</si>
  <si>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</si>
  <si>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</si>
  <si>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</si>
  <si>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</si>
  <si>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</si>
  <si>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</si>
  <si>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</si>
  <si>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</si>
  <si>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</si>
  <si>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</si>
  <si>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</si>
  <si>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</si>
  <si>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</si>
  <si>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</si>
  <si>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</si>
  <si>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</si>
  <si>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</si>
  <si>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</si>
  <si>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</si>
  <si>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</si>
  <si>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</si>
  <si>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</si>
  <si>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</si>
  <si>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</si>
  <si>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</si>
  <si>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</si>
  <si>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</si>
  <si>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</si>
  <si>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</si>
  <si>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</si>
  <si>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</si>
  <si>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</si>
  <si>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</si>
  <si>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</si>
  <si>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</si>
  <si>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</si>
  <si>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</si>
  <si>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</si>
  <si>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</si>
  <si>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</si>
  <si>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</si>
  <si>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</si>
  <si>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</si>
  <si>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</si>
  <si>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</si>
  <si>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</si>
  <si>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</si>
  <si>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</si>
  <si>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</si>
  <si>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</si>
  <si>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</si>
  <si>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</si>
  <si>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</si>
  <si>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</si>
  <si>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</si>
  <si>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</si>
  <si>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</si>
  <si>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</si>
  <si>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</si>
  <si>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</si>
  <si>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</si>
  <si>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</si>
  <si>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</si>
  <si>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</si>
  <si>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</si>
  <si>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</si>
  <si>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</si>
  <si>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</si>
  <si>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</si>
  <si>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</si>
  <si>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</si>
  <si>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</si>
  <si>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</si>
  <si>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</si>
  <si>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</si>
  <si>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</si>
  <si>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</si>
  <si>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</si>
  <si>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</si>
  <si>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</si>
  <si>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</si>
  <si>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</si>
  <si>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</si>
  <si>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</si>
  <si>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</si>
  <si>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</si>
  <si>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</si>
  <si>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</si>
  <si>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</si>
  <si>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</si>
  <si>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</si>
  <si>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</si>
  <si>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</si>
  <si>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</si>
  <si>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</si>
  <si>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</si>
  <si>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</si>
  <si>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</si>
  <si>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</si>
  <si>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</si>
  <si>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</si>
  <si>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</si>
  <si>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</si>
  <si>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</si>
  <si>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</si>
  <si>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</si>
  <si>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</si>
  <si>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</si>
  <si>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</si>
  <si>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</si>
  <si>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</si>
  <si>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</si>
  <si>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</si>
  <si>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</si>
  <si>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</si>
  <si>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</si>
  <si>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</si>
  <si>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</si>
  <si>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</si>
  <si>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</si>
  <si>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</si>
  <si>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</si>
  <si>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</si>
  <si>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</si>
  <si>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</si>
  <si>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</si>
  <si>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</si>
  <si>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</si>
  <si>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</si>
  <si>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</si>
  <si>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</si>
  <si>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</si>
  <si>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</si>
  <si>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</si>
  <si>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</si>
  <si>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</si>
  <si>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</si>
  <si>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</si>
  <si>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</si>
  <si>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</si>
  <si>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</si>
  <si>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</si>
  <si>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</si>
  <si>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</si>
  <si>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</si>
  <si>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</si>
  <si>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</si>
  <si>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</si>
  <si>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</si>
  <si>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</si>
  <si>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</si>
  <si>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</si>
  <si>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</si>
  <si>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</si>
  <si>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</si>
  <si>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</si>
  <si>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</si>
  <si>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</si>
  <si>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</si>
  <si>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</si>
  <si>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</si>
  <si>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</si>
  <si>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</si>
  <si>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</si>
  <si>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</si>
  <si>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</si>
  <si>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</si>
  <si>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</si>
  <si>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</si>
  <si>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</si>
  <si>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</si>
  <si>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</si>
  <si>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</si>
  <si>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</si>
  <si>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</si>
  <si>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</si>
  <si>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</si>
  <si>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</si>
  <si>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</si>
  <si>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</si>
  <si>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</si>
  <si>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</si>
  <si>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</si>
  <si>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</si>
  <si>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</si>
  <si>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</si>
  <si>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</si>
  <si>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</si>
  <si>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</si>
  <si>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</si>
  <si>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</si>
  <si>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</si>
  <si>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</si>
  <si>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</si>
  <si>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</si>
  <si>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</si>
  <si>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</si>
  <si>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</si>
  <si>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</si>
  <si>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</si>
  <si>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</si>
  <si>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</si>
  <si>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</si>
  <si>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</si>
  <si>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</si>
  <si>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</si>
  <si>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</si>
  <si>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</si>
  <si>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</si>
  <si>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</si>
  <si>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</si>
  <si>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</si>
  <si>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</si>
  <si>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</si>
  <si>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</si>
  <si>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</si>
  <si>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</si>
  <si>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</si>
  <si>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</si>
  <si>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</si>
  <si>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</si>
  <si>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</si>
  <si>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</si>
  <si>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</si>
  <si>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</si>
  <si>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</si>
  <si>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</si>
  <si>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</si>
  <si>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</si>
  <si>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</si>
  <si>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</si>
  <si>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</si>
  <si>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</si>
  <si>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</si>
  <si>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</si>
  <si>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</si>
  <si>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</si>
  <si>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</si>
  <si>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</si>
  <si>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</si>
  <si>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</si>
  <si>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</si>
  <si>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</si>
  <si>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</si>
  <si>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</si>
  <si>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</si>
  <si>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</si>
  <si>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</si>
  <si>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</si>
  <si>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</si>
  <si>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</si>
  <si>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</si>
  <si>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</si>
  <si>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</si>
  <si>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</si>
  <si>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</si>
  <si>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</si>
  <si>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</si>
  <si>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</si>
  <si>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</si>
  <si>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</si>
  <si>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</si>
  <si>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</si>
  <si>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</si>
  <si>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</si>
  <si>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</si>
  <si>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</si>
  <si>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</si>
  <si>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</si>
  <si>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</si>
  <si>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</si>
  <si>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</si>
  <si>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</si>
  <si>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</si>
  <si>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</si>
  <si>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</si>
  <si>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</si>
  <si>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</si>
  <si>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</si>
  <si>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</si>
  <si>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</si>
  <si>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</si>
  <si>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</si>
  <si>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</si>
  <si>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</si>
  <si>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</si>
  <si>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</si>
  <si>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</si>
  <si>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</si>
  <si>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</si>
  <si>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</si>
  <si>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</si>
  <si>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</si>
  <si>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</si>
  <si>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</si>
  <si>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</si>
  <si>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</si>
  <si>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</si>
  <si>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</si>
  <si>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</si>
  <si>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</si>
  <si>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</si>
  <si>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</si>
  <si>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</si>
  <si>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</si>
  <si>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</si>
  <si>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</si>
  <si>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</si>
  <si>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</si>
  <si>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</si>
  <si>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</si>
  <si>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</si>
  <si>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</si>
  <si>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</si>
  <si>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</si>
  <si>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</si>
  <si>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</si>
  <si>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</si>
  <si>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</si>
  <si>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</si>
  <si>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</si>
  <si>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</si>
  <si>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</si>
  <si>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</si>
  <si>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</si>
  <si>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</si>
  <si>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</si>
  <si>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</si>
  <si>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</si>
  <si>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</si>
  <si>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</si>
  <si>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</si>
  <si>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</si>
  <si>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</si>
  <si>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</si>
  <si>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</si>
  <si>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</si>
  <si>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</si>
  <si>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</si>
  <si>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</si>
  <si>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</si>
  <si>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</si>
  <si>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</si>
  <si>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</si>
  <si>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</si>
  <si>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</si>
  <si>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</si>
  <si>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</si>
  <si>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</si>
  <si>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</si>
  <si>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</si>
  <si>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</si>
  <si>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</si>
  <si>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</si>
  <si>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</si>
  <si>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</si>
  <si>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</si>
  <si>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</si>
  <si>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</si>
  <si>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</si>
  <si>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</si>
  <si>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</si>
  <si>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</si>
  <si>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</si>
  <si>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</si>
  <si>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</si>
  <si>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</si>
  <si>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</si>
  <si>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</si>
  <si>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</si>
  <si>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</si>
  <si>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</si>
  <si>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</si>
  <si>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</si>
  <si>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</si>
  <si>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</si>
  <si>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</si>
  <si>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</si>
  <si>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</si>
  <si>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</si>
  <si>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</si>
  <si>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</si>
  <si>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</si>
  <si>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</si>
  <si>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</si>
  <si>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</si>
  <si>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</si>
  <si>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</si>
  <si>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</si>
  <si>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</si>
  <si>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</si>
  <si>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</si>
  <si>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</si>
  <si>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</si>
  <si>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</si>
  <si>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</si>
  <si>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</si>
  <si>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</si>
  <si>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</si>
  <si>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</si>
  <si>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</si>
  <si>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</si>
  <si>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</si>
  <si>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</si>
  <si>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</si>
  <si>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</si>
  <si>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</si>
  <si>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</si>
  <si>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</si>
  <si>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</si>
  <si>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</si>
  <si>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</si>
  <si>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</si>
  <si>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</si>
  <si>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</si>
  <si>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</si>
  <si>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</si>
  <si>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</si>
  <si>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</si>
  <si>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</si>
  <si>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</si>
  <si>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</si>
  <si>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</si>
  <si>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</si>
  <si>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</si>
  <si>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</si>
  <si>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</si>
  <si>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</si>
  <si>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</si>
  <si>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</si>
  <si>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</si>
  <si>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</si>
  <si>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</si>
  <si>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</si>
  <si>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</si>
  <si>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</si>
  <si>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</si>
  <si>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</si>
  <si>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</si>
  <si>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</si>
  <si>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</si>
  <si>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</si>
  <si>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</si>
  <si>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</si>
  <si>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</si>
  <si>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</si>
  <si>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</si>
  <si>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</si>
  <si>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</si>
  <si>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</si>
  <si>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</si>
  <si>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</si>
  <si>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</si>
  <si>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</si>
  <si>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</si>
  <si>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</si>
  <si>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</si>
  <si>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</si>
  <si>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</si>
  <si>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</si>
  <si>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</si>
  <si>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</si>
  <si>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</si>
  <si>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</si>
  <si>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</si>
  <si>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</si>
  <si>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</si>
  <si>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</si>
  <si>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</si>
  <si>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</si>
  <si>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</si>
  <si>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</si>
  <si>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</si>
  <si>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</si>
  <si>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</si>
  <si>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</si>
  <si>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</si>
  <si>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</si>
  <si>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</si>
  <si>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</si>
  <si>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</si>
  <si>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</si>
  <si>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</si>
  <si>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</si>
  <si>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</si>
  <si>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</si>
  <si>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</si>
  <si>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</si>
  <si>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</si>
  <si>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</si>
  <si>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</si>
  <si>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</si>
  <si>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</si>
  <si>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</si>
  <si>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</si>
  <si>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</si>
  <si>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</si>
  <si>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</si>
  <si>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</si>
  <si>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</si>
  <si>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</si>
  <si>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</si>
  <si>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</si>
  <si>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</si>
  <si>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</si>
  <si>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</si>
  <si>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</si>
  <si>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</si>
  <si>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</si>
  <si>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</si>
  <si>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</si>
  <si>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</si>
  <si>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</si>
  <si>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</si>
  <si>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</si>
  <si>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</si>
  <si>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</si>
  <si>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</si>
  <si>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</si>
  <si>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</si>
  <si>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</si>
  <si>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</si>
  <si>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</si>
  <si>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</si>
  <si>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</si>
  <si>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</si>
  <si>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</si>
  <si>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</si>
  <si>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</si>
  <si>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</si>
  <si>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</si>
  <si>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</si>
  <si>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</si>
  <si>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</si>
  <si>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</si>
  <si>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</si>
  <si>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</si>
  <si>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</si>
  <si>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</si>
  <si>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</si>
  <si>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</si>
  <si>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</si>
  <si>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</si>
  <si>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</si>
  <si>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</si>
  <si>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</si>
  <si>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</si>
  <si>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</si>
  <si>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</si>
  <si>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</si>
  <si>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</si>
  <si>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</si>
  <si>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</si>
  <si>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</si>
  <si>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</si>
  <si>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</si>
  <si>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</si>
  <si>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</si>
  <si>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</si>
  <si>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</si>
  <si>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</si>
  <si>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</si>
  <si>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</si>
  <si>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</si>
  <si>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</si>
  <si>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</si>
  <si>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</si>
  <si>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</si>
  <si>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</si>
  <si>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</si>
  <si>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</si>
  <si>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</si>
  <si>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</si>
  <si>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</si>
  <si>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</si>
  <si>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</si>
  <si>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</si>
  <si>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</si>
  <si>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</si>
  <si>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</si>
  <si>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</si>
  <si>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</si>
  <si>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</si>
  <si>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</si>
  <si>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</si>
  <si>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</si>
  <si>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</si>
  <si>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</si>
  <si>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</si>
  <si>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</si>
  <si>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</si>
  <si>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</si>
  <si>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</si>
  <si>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</si>
  <si>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</si>
  <si>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</si>
  <si>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</si>
  <si>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</si>
  <si>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</si>
  <si>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</si>
  <si>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</si>
  <si>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</si>
  <si>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</si>
  <si>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</si>
  <si>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</si>
  <si>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</si>
  <si>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</si>
  <si>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</si>
  <si>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</si>
  <si>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</si>
  <si>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</si>
  <si>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</si>
  <si>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</si>
  <si>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</si>
  <si>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</si>
  <si>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</si>
  <si>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</si>
  <si>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</si>
  <si>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</si>
  <si>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</si>
  <si>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</si>
  <si>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</si>
  <si>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</si>
  <si>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</si>
  <si>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</si>
  <si>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</si>
  <si>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</si>
  <si>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</si>
  <si>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</si>
  <si>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</si>
  <si>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</si>
  <si>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</si>
  <si>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</si>
  <si>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</si>
  <si>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</si>
  <si>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</si>
  <si>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</si>
  <si>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</si>
  <si>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</si>
  <si>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</si>
  <si>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</si>
  <si>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</si>
  <si>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</si>
  <si>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</si>
  <si>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</si>
  <si>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</si>
  <si>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</si>
  <si>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</si>
  <si>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</si>
  <si>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</si>
  <si>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</si>
  <si>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</si>
  <si>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</si>
  <si>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</si>
  <si>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</si>
  <si>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</si>
  <si>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</si>
  <si>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</si>
  <si>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</si>
  <si>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</si>
  <si>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</si>
  <si>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</si>
  <si>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</si>
  <si>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</si>
  <si>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</si>
  <si>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</si>
  <si>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</si>
  <si>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</si>
  <si>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</si>
  <si>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</si>
  <si>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</si>
  <si>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</si>
  <si>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</si>
  <si>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</si>
  <si>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</si>
  <si>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</si>
  <si>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</si>
  <si>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</si>
  <si>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</si>
  <si>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</si>
  <si>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</si>
  <si>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</si>
  <si>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</si>
  <si>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</si>
  <si>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</si>
  <si>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</si>
  <si>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</si>
  <si>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</si>
  <si>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</si>
  <si>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</si>
  <si>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</si>
  <si>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</si>
  <si>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</si>
  <si>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</si>
  <si>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</si>
  <si>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</si>
  <si>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</si>
  <si>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</si>
  <si>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</si>
  <si>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</si>
  <si>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</si>
  <si>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</si>
  <si>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</si>
  <si>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</si>
  <si>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</si>
  <si>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</si>
  <si>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</si>
  <si>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</si>
  <si>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</si>
  <si>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</si>
  <si>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</si>
  <si>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</si>
  <si>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</si>
  <si>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</si>
  <si>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</si>
  <si>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</si>
  <si>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</si>
  <si>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</si>
  <si>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</si>
  <si>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</si>
  <si>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</si>
  <si>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</si>
  <si>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</si>
  <si>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</si>
  <si>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</si>
  <si>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</si>
  <si>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</si>
  <si>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</si>
  <si>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</si>
  <si>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</si>
  <si>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</si>
  <si>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</si>
  <si>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</si>
  <si>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</si>
  <si>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</si>
  <si>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</si>
  <si>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</si>
  <si>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</si>
  <si>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</si>
  <si>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</si>
  <si>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</si>
  <si>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</si>
  <si>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</si>
  <si>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</si>
  <si>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</si>
  <si>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</si>
  <si>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</si>
  <si>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</si>
  <si>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</si>
  <si>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</si>
  <si>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</si>
  <si>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</si>
  <si>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</si>
  <si>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</si>
  <si>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</si>
  <si>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</si>
  <si>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</si>
  <si>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</si>
  <si>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</si>
  <si>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</si>
  <si>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</si>
  <si>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</si>
  <si>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</si>
  <si>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</si>
  <si>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</si>
  <si>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</si>
  <si>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</si>
  <si>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</si>
  <si>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</si>
  <si>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</si>
  <si>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</si>
  <si>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</si>
  <si>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</si>
  <si>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</si>
  <si>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</si>
  <si>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</si>
  <si>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</si>
  <si>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</si>
  <si>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</si>
  <si>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</si>
  <si>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</si>
  <si>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</si>
  <si>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</si>
  <si>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</si>
  <si>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</si>
  <si>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</si>
  <si>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</si>
  <si>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</si>
  <si>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</si>
  <si>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</si>
  <si>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</si>
  <si>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</si>
  <si>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</si>
  <si>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</si>
  <si>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</si>
  <si>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</si>
  <si>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</si>
  <si>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</si>
  <si>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</si>
  <si>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</si>
  <si>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</si>
  <si>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</si>
  <si>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</si>
  <si>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</si>
  <si>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</si>
  <si>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</si>
  <si>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</si>
  <si>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</si>
  <si>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</si>
  <si>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</si>
  <si>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</si>
  <si>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</si>
  <si>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</si>
  <si>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</si>
  <si>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</si>
  <si>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</si>
  <si>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</si>
  <si>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</si>
  <si>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</si>
  <si>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</si>
  <si>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</si>
  <si>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</si>
  <si>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</si>
  <si>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</si>
  <si>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</si>
  <si>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</si>
  <si>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</si>
  <si>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</si>
  <si>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</si>
  <si>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</si>
  <si>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</si>
  <si>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</si>
  <si>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</si>
  <si>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</si>
  <si>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</si>
  <si>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</si>
  <si>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</si>
  <si>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</si>
  <si>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</si>
  <si>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</si>
  <si>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</si>
  <si>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</si>
  <si>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</si>
  <si>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</si>
  <si>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</si>
  <si>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</si>
  <si>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</si>
  <si>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</si>
  <si>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</si>
  <si>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</si>
  <si>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</si>
  <si>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</si>
  <si>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</si>
  <si>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</si>
  <si>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</si>
  <si>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</si>
  <si>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</si>
  <si>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</si>
  <si>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</si>
  <si>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</si>
  <si>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</si>
  <si>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</si>
  <si>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</si>
  <si>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</si>
  <si>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</si>
  <si>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</si>
  <si>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</si>
  <si>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</si>
  <si>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</si>
  <si>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</si>
  <si>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</si>
  <si>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</si>
  <si>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</si>
  <si>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</si>
  <si>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</si>
  <si>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</si>
  <si>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</si>
  <si>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</si>
  <si>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</si>
  <si>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</si>
  <si>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</si>
  <si>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</si>
  <si>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</si>
  <si>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</si>
  <si>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</si>
  <si>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</si>
  <si>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</si>
  <si>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</si>
  <si>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</si>
  <si>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</si>
  <si>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</si>
  <si>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</si>
  <si>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</si>
  <si>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</si>
  <si>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</si>
  <si>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</si>
  <si>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</si>
  <si>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</si>
  <si>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</si>
  <si>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</si>
  <si>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</si>
  <si>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</si>
  <si>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</si>
  <si>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</si>
  <si>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</si>
  <si>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</si>
  <si>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</si>
  <si>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</si>
  <si>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</si>
  <si>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</si>
  <si>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</si>
  <si>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</si>
  <si>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</si>
  <si>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</si>
  <si>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</si>
  <si>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</si>
  <si>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</si>
  <si>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</si>
  <si>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</si>
  <si>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</si>
  <si>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</si>
  <si>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</si>
  <si>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</si>
  <si>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</si>
  <si>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</si>
  <si>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</si>
  <si>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</si>
  <si>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</si>
  <si>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</si>
  <si>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</si>
  <si>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</si>
  <si>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</si>
  <si>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</si>
  <si>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</si>
  <si>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</si>
  <si>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</si>
  <si>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</si>
  <si>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</si>
  <si>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</si>
  <si>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</si>
  <si>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</si>
  <si>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</si>
  <si>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</si>
  <si>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</si>
  <si>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</si>
  <si>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</si>
  <si>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</si>
  <si>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</si>
  <si>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</si>
  <si>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</si>
  <si>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</si>
  <si>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</si>
  <si>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</si>
  <si>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</si>
  <si>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</si>
  <si>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</si>
  <si>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</si>
  <si>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</si>
  <si>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</si>
  <si>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</si>
  <si>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</si>
  <si>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</si>
  <si>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</si>
  <si>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</si>
  <si>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</si>
  <si>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</si>
  <si>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</si>
  <si>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</si>
  <si>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</si>
  <si>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</si>
  <si>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</si>
  <si>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</si>
  <si>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</si>
  <si>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</si>
  <si>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</si>
  <si>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</si>
  <si>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</si>
  <si>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</si>
  <si>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</si>
  <si>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</si>
  <si>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</si>
  <si>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</si>
  <si>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</si>
  <si>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</si>
  <si>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</si>
  <si>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</si>
  <si>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</si>
  <si>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</si>
  <si>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</si>
  <si>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</si>
  <si>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</si>
  <si>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</si>
  <si>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</si>
  <si>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</si>
  <si>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</si>
  <si>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</si>
  <si>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</si>
  <si>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</si>
  <si>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</si>
  <si>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</si>
  <si>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</si>
  <si>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</si>
  <si>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</si>
  <si>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</si>
  <si>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</si>
  <si>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</si>
  <si>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</si>
  <si>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</si>
  <si>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</si>
  <si>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</si>
  <si>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</si>
  <si>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</si>
  <si>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</si>
  <si>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</si>
  <si>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</si>
  <si>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</si>
  <si>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</si>
  <si>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</si>
  <si>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</si>
  <si>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</si>
  <si>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</si>
  <si>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</si>
  <si>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</si>
  <si>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</si>
  <si>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</si>
  <si>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</si>
  <si>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</si>
  <si>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</si>
  <si>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</si>
  <si>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</si>
  <si>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</si>
  <si>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</si>
  <si>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</si>
  <si>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</si>
  <si>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</si>
  <si>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</si>
  <si>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</si>
  <si>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</si>
  <si>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</si>
  <si>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</si>
  <si>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</si>
  <si>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</si>
  <si>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</si>
  <si>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</si>
  <si>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</si>
  <si>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</si>
  <si>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</si>
  <si>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</si>
  <si>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</si>
  <si>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</si>
  <si>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</si>
  <si>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</si>
  <si>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</si>
  <si>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</si>
  <si>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</si>
  <si>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</si>
  <si>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</si>
  <si>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</si>
  <si>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</si>
  <si>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</si>
  <si>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</si>
  <si>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</si>
  <si>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</si>
  <si>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</si>
  <si>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</si>
  <si>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</si>
  <si>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</si>
  <si>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</si>
  <si>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</si>
  <si>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</si>
  <si>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</si>
  <si>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</si>
  <si>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</si>
  <si>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</si>
  <si>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</si>
  <si>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</si>
  <si>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</si>
  <si>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</si>
  <si>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</si>
  <si>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</si>
  <si>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</si>
  <si>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</si>
  <si>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</si>
  <si>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</si>
  <si>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</si>
  <si>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</si>
  <si>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</si>
  <si>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</si>
  <si>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</si>
  <si>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</si>
  <si>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</si>
  <si>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</si>
  <si>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</si>
  <si>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</si>
  <si>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</si>
  <si>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</si>
  <si>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</si>
  <si>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</si>
  <si>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</si>
  <si>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</si>
  <si>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</si>
  <si>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</si>
  <si>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</si>
  <si>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</si>
  <si>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</si>
  <si>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</si>
  <si>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</si>
  <si>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</si>
  <si>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</si>
  <si>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</si>
  <si>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</si>
  <si>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</si>
  <si>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</si>
  <si>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</si>
  <si>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</si>
  <si>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</si>
  <si>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</si>
  <si>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</si>
  <si>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</si>
  <si>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</si>
  <si>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</si>
  <si>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</si>
  <si>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</si>
  <si>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</si>
  <si>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</si>
  <si>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</si>
  <si>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</si>
  <si>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</si>
  <si>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</si>
  <si>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</si>
  <si>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</si>
  <si>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</si>
  <si>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</si>
  <si>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</si>
  <si>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</si>
  <si>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</si>
  <si>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</si>
  <si>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</si>
  <si>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</si>
  <si>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</si>
  <si>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</si>
  <si>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</si>
  <si>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</si>
  <si>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</si>
  <si>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</si>
  <si>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</si>
  <si>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</si>
  <si>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</si>
  <si>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</si>
  <si>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</si>
  <si>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</si>
  <si>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</si>
  <si>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</si>
  <si>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</si>
  <si>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</si>
  <si>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</si>
  <si>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</si>
  <si>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</si>
  <si>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</si>
  <si>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</si>
  <si>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</si>
  <si>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</si>
  <si>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</si>
  <si>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</si>
  <si>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</si>
  <si>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</si>
  <si>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</si>
  <si>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</si>
  <si>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</si>
  <si>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</si>
  <si>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</si>
  <si>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</si>
  <si>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</si>
  <si>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</si>
  <si>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</si>
  <si>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</si>
  <si>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</si>
  <si>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</si>
  <si>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</si>
  <si>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</si>
  <si>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</si>
  <si>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</si>
  <si>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</si>
  <si>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</si>
  <si>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</si>
  <si>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</si>
  <si>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</si>
  <si>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</si>
  <si>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</si>
  <si>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</si>
  <si>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</si>
  <si>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</si>
  <si>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</si>
  <si>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</si>
  <si>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</si>
  <si>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</si>
  <si>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</si>
  <si>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</si>
  <si>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</si>
  <si>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</si>
  <si>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</si>
  <si>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</si>
  <si>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</si>
  <si>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</si>
  <si>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</si>
  <si>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</si>
  <si>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</si>
  <si>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</si>
  <si>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</si>
  <si>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</si>
  <si>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</si>
  <si>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</si>
  <si>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</si>
  <si>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</si>
  <si>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</si>
  <si>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</si>
  <si>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</si>
  <si>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</si>
  <si>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</si>
  <si>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</si>
  <si>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</si>
  <si>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</si>
  <si>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</si>
  <si>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</si>
  <si>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</si>
  <si>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</si>
  <si>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</si>
  <si>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</si>
  <si>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</si>
  <si>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</si>
  <si>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</si>
  <si>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</si>
  <si>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</si>
  <si>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</si>
  <si>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</si>
  <si>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</si>
  <si>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</si>
  <si>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</si>
  <si>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</si>
  <si>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</si>
  <si>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</si>
  <si>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</si>
  <si>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</si>
  <si>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</si>
  <si>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</si>
  <si>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</si>
  <si>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</si>
  <si>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</si>
  <si>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</si>
  <si>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</si>
  <si>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</si>
  <si>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</si>
  <si>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</si>
  <si>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</si>
  <si>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</si>
  <si>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</si>
  <si>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</si>
  <si>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</si>
  <si>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</si>
  <si>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</si>
  <si>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</si>
  <si>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</si>
  <si>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</si>
  <si>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</si>
  <si>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</si>
  <si>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</si>
  <si>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</si>
  <si>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</si>
  <si>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</si>
  <si>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</si>
  <si>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</si>
  <si>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</si>
  <si>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</si>
  <si>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</si>
  <si>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</si>
  <si>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</si>
  <si>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</si>
  <si>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</si>
  <si>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</si>
  <si>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</si>
  <si>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</si>
  <si>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</si>
  <si>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</si>
  <si>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</si>
  <si>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</si>
  <si>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</si>
  <si>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</si>
  <si>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</si>
  <si>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</si>
  <si>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</si>
  <si>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</si>
  <si>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</si>
  <si>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</si>
  <si>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</si>
  <si>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</si>
  <si>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</si>
  <si>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</si>
  <si>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</si>
  <si>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</si>
  <si>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</si>
  <si>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</si>
  <si>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</si>
  <si>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</si>
  <si>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</si>
  <si>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</si>
  <si>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</si>
  <si>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</si>
  <si>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</si>
  <si>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</si>
  <si>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</si>
  <si>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</si>
  <si>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</si>
  <si>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</si>
  <si>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</si>
  <si>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</si>
  <si>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</si>
  <si>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</si>
  <si>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</si>
  <si>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</si>
  <si>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</si>
  <si>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</si>
  <si>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</si>
  <si>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</si>
  <si>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</si>
  <si>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</si>
  <si>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</si>
  <si>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</si>
  <si>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</si>
  <si>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</si>
  <si>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</si>
  <si>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</si>
  <si>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</si>
  <si>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</si>
  <si>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</si>
  <si>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</si>
  <si>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</si>
  <si>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</si>
  <si>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</si>
  <si>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</si>
  <si>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</si>
  <si>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</si>
  <si>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</si>
  <si>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</si>
  <si>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</si>
  <si>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</si>
  <si>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</si>
  <si>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</si>
  <si>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</si>
  <si>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</si>
  <si>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</si>
  <si>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</si>
  <si>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</si>
  <si>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</si>
  <si>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</si>
  <si>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</si>
  <si>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</si>
  <si>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</si>
  <si>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</si>
  <si>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</si>
  <si>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</si>
  <si>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</si>
  <si>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</si>
  <si>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</si>
  <si>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</si>
  <si>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</si>
  <si>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</si>
  <si>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</si>
  <si>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</si>
  <si>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</si>
  <si>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</si>
  <si>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</si>
  <si>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</si>
  <si>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</si>
  <si>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</si>
  <si>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</si>
  <si>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</si>
  <si>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</si>
  <si>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</si>
  <si>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</si>
  <si>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</si>
  <si>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</si>
  <si>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</si>
  <si>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</si>
  <si>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</si>
  <si>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</si>
  <si>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</si>
  <si>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</si>
  <si>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</si>
  <si>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</si>
  <si>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</si>
  <si>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</si>
  <si>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</si>
  <si>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</si>
  <si>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</si>
  <si>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</si>
  <si>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</si>
  <si>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</si>
  <si>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</si>
  <si>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</si>
  <si>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</si>
  <si>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</si>
  <si>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</si>
  <si>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</si>
  <si>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</si>
  <si>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</si>
  <si>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</si>
  <si>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</si>
  <si>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</si>
  <si>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</si>
  <si>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</si>
  <si>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</si>
  <si>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</si>
  <si>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</si>
  <si>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</si>
  <si>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</si>
  <si>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</si>
  <si>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</si>
  <si>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</si>
  <si>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</si>
  <si>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</si>
  <si>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</si>
  <si>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</si>
  <si>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</si>
  <si>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</si>
  <si>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</si>
  <si>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</si>
  <si>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</si>
  <si>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</si>
  <si>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</si>
  <si>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</si>
  <si>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</si>
  <si>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</si>
  <si>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</si>
  <si>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</si>
  <si>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</si>
  <si>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</si>
  <si>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</si>
  <si>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</si>
  <si>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</si>
  <si>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</si>
  <si>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</si>
  <si>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</si>
  <si>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</si>
  <si>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</si>
  <si>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</si>
  <si>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</si>
  <si>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</si>
  <si>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</si>
  <si>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</si>
  <si>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</si>
  <si>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</si>
  <si>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</si>
  <si>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</si>
  <si>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</si>
  <si>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</si>
  <si>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</si>
  <si>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</si>
  <si>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</si>
  <si>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</si>
  <si>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</si>
  <si>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</si>
  <si>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</si>
  <si>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</si>
  <si>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</si>
  <si>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</si>
  <si>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</si>
  <si>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</si>
  <si>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</si>
  <si>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</si>
  <si>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</si>
  <si>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</si>
  <si>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</si>
  <si>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</si>
  <si>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</si>
  <si>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</si>
  <si>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</si>
  <si>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</si>
  <si>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</si>
  <si>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</si>
  <si>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</si>
  <si>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</si>
  <si>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</si>
  <si>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</si>
  <si>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</si>
  <si>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</si>
  <si>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</si>
  <si>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</si>
  <si>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</si>
  <si>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</si>
  <si>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</si>
  <si>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</si>
  <si>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</si>
  <si>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</si>
  <si>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</si>
  <si>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</si>
  <si>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</si>
  <si>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</si>
  <si>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</si>
  <si>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</si>
  <si>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</si>
  <si>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</si>
  <si>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</si>
  <si>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</si>
  <si>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</si>
  <si>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</si>
  <si>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</si>
  <si>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</si>
  <si>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</si>
  <si>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</si>
  <si>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</si>
  <si>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</si>
  <si>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</si>
  <si>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</si>
  <si>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</si>
  <si>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</si>
  <si>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</si>
  <si>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</si>
  <si>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</si>
  <si>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</si>
  <si>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</si>
  <si>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</si>
  <si>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</si>
  <si>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</si>
  <si>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</si>
  <si>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</si>
  <si>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</si>
  <si>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</si>
  <si>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</si>
  <si>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</si>
  <si>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</si>
  <si>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</si>
  <si>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</si>
  <si>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</si>
  <si>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</si>
  <si>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</si>
  <si>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</si>
  <si>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</si>
  <si>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</si>
  <si>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</si>
  <si>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</si>
  <si>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</si>
  <si>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</si>
  <si>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</si>
  <si>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</si>
  <si>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</si>
  <si>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</si>
  <si>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</si>
  <si>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</si>
  <si>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</si>
  <si>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</si>
  <si>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</si>
  <si>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</si>
  <si>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</si>
  <si>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</si>
  <si>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</si>
  <si>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</si>
  <si>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</si>
  <si>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</si>
  <si>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</si>
  <si>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</si>
  <si>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</si>
  <si>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</si>
  <si>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</si>
  <si>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</si>
  <si>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</si>
  <si>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</si>
  <si>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</si>
  <si>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</si>
  <si>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</si>
  <si>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</si>
  <si>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</si>
  <si>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</si>
  <si>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</si>
  <si>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</si>
  <si>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</si>
  <si>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</si>
  <si>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</si>
  <si>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</si>
  <si>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</si>
  <si>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</si>
  <si>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</si>
  <si>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</si>
  <si>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</si>
  <si>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</si>
  <si>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</si>
  <si>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</si>
  <si>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</si>
  <si>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</si>
  <si>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</si>
  <si>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</si>
  <si>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</si>
  <si>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</si>
  <si>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</si>
  <si>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</si>
  <si>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</si>
  <si>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</si>
  <si>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</si>
  <si>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</si>
  <si>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</si>
  <si>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</si>
  <si>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</si>
  <si>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</si>
  <si>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</si>
  <si>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</si>
  <si>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</si>
  <si>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</si>
  <si>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</si>
  <si>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</si>
  <si>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</si>
  <si>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</si>
  <si>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</si>
  <si>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</si>
  <si>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</si>
  <si>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</si>
  <si>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</si>
  <si>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</si>
  <si>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</si>
  <si>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</si>
  <si>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</si>
  <si>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</si>
  <si>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</si>
  <si>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</si>
  <si>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</si>
  <si>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</si>
  <si>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</si>
  <si>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</si>
  <si>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</si>
  <si>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</si>
  <si>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</si>
  <si>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</si>
  <si>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</si>
  <si>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</si>
  <si>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</si>
  <si>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</si>
  <si>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</si>
  <si>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</si>
  <si>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</si>
  <si>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</si>
  <si>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</si>
  <si>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</si>
  <si>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</si>
  <si>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</si>
  <si>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</si>
  <si>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</si>
  <si>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</si>
  <si>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</si>
  <si>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</si>
  <si>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</si>
  <si>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</si>
  <si>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</si>
  <si>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</si>
  <si>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</si>
  <si>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</si>
  <si>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</si>
  <si>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</si>
  <si>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</si>
  <si>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</si>
  <si>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</si>
  <si>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</si>
  <si>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</si>
  <si>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</si>
  <si>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</si>
  <si>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</si>
  <si>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</si>
  <si>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</si>
  <si>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</si>
  <si>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</si>
  <si>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</si>
  <si>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</si>
  <si>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</si>
  <si>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</si>
  <si>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</si>
  <si>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</si>
  <si>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</si>
  <si>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</si>
  <si>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</si>
  <si>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</si>
  <si>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</si>
  <si>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</si>
  <si>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</si>
  <si>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</si>
  <si>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</si>
  <si>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</si>
  <si>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</si>
  <si>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</si>
  <si>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</si>
  <si>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</si>
  <si>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</si>
  <si>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</si>
  <si>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</si>
  <si>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</si>
  <si>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</si>
  <si>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</si>
  <si>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</si>
  <si>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</si>
  <si>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</si>
  <si>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</si>
  <si>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</si>
  <si>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</si>
  <si>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</si>
  <si>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</si>
  <si>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</si>
  <si>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</si>
  <si>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</si>
  <si>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</si>
  <si>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</si>
  <si>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</si>
  <si>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</si>
  <si>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</si>
  <si>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</si>
  <si>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</si>
  <si>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</si>
  <si>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</si>
  <si>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</si>
  <si>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</si>
  <si>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</si>
  <si>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</si>
  <si>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</si>
  <si>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</si>
  <si>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</si>
  <si>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</si>
  <si>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</si>
  <si>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</si>
  <si>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</si>
  <si>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</si>
  <si>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</si>
  <si>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</si>
  <si>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</si>
  <si>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</si>
  <si>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</si>
  <si>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</si>
  <si>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</si>
  <si>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</si>
  <si>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</si>
  <si>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</si>
  <si>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</si>
  <si>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</si>
  <si>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</si>
  <si>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</si>
  <si>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</si>
  <si>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</si>
  <si>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</si>
  <si>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</si>
  <si>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</si>
  <si>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</si>
  <si>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</si>
  <si>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</si>
  <si>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</si>
  <si>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</si>
  <si>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</si>
  <si>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</si>
  <si>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</si>
  <si>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</si>
  <si>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</si>
  <si>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</si>
  <si>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</si>
  <si>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</si>
  <si>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</si>
  <si>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</si>
  <si>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</si>
  <si>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</si>
  <si>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</si>
  <si>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</si>
  <si>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</si>
  <si>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</si>
  <si>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</si>
  <si>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</si>
  <si>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</si>
  <si>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</si>
  <si>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</si>
  <si>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</si>
  <si>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</si>
  <si>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</si>
  <si>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</si>
  <si>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</si>
  <si>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</si>
  <si>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</si>
  <si>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</si>
  <si>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</si>
  <si>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</si>
  <si>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</si>
  <si>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</si>
  <si>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</si>
  <si>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</si>
  <si>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</si>
  <si>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</si>
  <si>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</si>
  <si>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</si>
  <si>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</si>
  <si>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</si>
  <si>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</si>
  <si>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</si>
  <si>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</si>
  <si>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</si>
  <si>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</si>
  <si>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</si>
  <si>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</si>
  <si>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</si>
  <si>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</si>
  <si>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</si>
  <si>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</si>
  <si>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</si>
  <si>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</si>
  <si>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</si>
  <si>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</si>
  <si>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</si>
  <si>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</si>
  <si>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</si>
  <si>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</si>
  <si>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</si>
  <si>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</si>
  <si>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</si>
  <si>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</si>
  <si>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</si>
  <si>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</si>
  <si>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</si>
  <si>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</si>
  <si>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</si>
  <si>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</si>
  <si>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</si>
  <si>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</si>
  <si>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</si>
  <si>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</si>
  <si>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</si>
  <si>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</si>
  <si>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</si>
  <si>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</si>
  <si>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</si>
  <si>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</si>
  <si>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</si>
  <si>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</si>
  <si>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</si>
  <si>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</si>
  <si>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</si>
  <si>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</si>
  <si>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</si>
  <si>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</si>
  <si>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</si>
  <si>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</si>
  <si>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</si>
  <si>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</si>
  <si>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</si>
  <si>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</si>
  <si>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</si>
  <si>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</si>
  <si>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</si>
  <si>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</si>
  <si>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</si>
  <si>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</si>
  <si>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</si>
  <si>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</si>
  <si>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</si>
  <si>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</si>
  <si>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</si>
  <si>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</si>
  <si>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</si>
  <si>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</si>
  <si>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</si>
  <si>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</si>
  <si>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</si>
  <si>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</si>
  <si>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</si>
  <si>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</si>
  <si>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</si>
  <si>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</si>
  <si>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</si>
  <si>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</si>
  <si>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</si>
  <si>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</si>
  <si>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</si>
  <si>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</si>
  <si>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</si>
  <si>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</si>
  <si>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</si>
  <si>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</si>
  <si>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</si>
  <si>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</si>
  <si>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</si>
  <si>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</si>
  <si>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</si>
  <si>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</si>
  <si>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</si>
  <si>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</si>
  <si>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</si>
  <si>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</si>
  <si>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</si>
  <si>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</si>
  <si>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</si>
  <si>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</si>
  <si>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</si>
  <si>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</si>
  <si>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</si>
  <si>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</si>
  <si>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</si>
  <si>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</si>
  <si>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</si>
  <si>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</si>
  <si>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</si>
  <si>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</si>
  <si>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</si>
  <si>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</si>
  <si>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</si>
  <si>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</si>
  <si>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</si>
  <si>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</si>
  <si>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</si>
  <si>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</si>
  <si>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</si>
  <si>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</si>
  <si>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</si>
  <si>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</si>
  <si>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</si>
  <si>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</si>
  <si>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</si>
  <si>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</si>
  <si>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</si>
  <si>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</si>
  <si>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</si>
  <si>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</si>
  <si>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</si>
  <si>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</si>
  <si>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</si>
  <si>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</si>
  <si>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</si>
  <si>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</si>
  <si>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</si>
  <si>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</si>
  <si>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</si>
  <si>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</si>
  <si>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</si>
  <si>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</si>
  <si>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</si>
  <si>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</si>
  <si>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</si>
  <si>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</si>
  <si>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</si>
  <si>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</si>
  <si>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</si>
  <si>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</si>
  <si>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</si>
  <si>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</si>
  <si>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</si>
  <si>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</si>
  <si>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</si>
  <si>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</si>
  <si>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</si>
  <si>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</si>
  <si>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</si>
  <si>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</si>
  <si>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</si>
  <si>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</si>
  <si>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</si>
  <si>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</si>
  <si>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</si>
  <si>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</si>
  <si>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</si>
  <si>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</si>
  <si>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</si>
  <si>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</si>
  <si>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</si>
  <si>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</si>
  <si>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</si>
  <si>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</si>
  <si>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</si>
  <si>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</si>
  <si>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</si>
  <si>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</si>
  <si>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</si>
  <si>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</si>
  <si>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</si>
  <si>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</si>
  <si>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</si>
  <si>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</si>
  <si>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</si>
  <si>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</si>
  <si>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</si>
  <si>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</si>
  <si>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</si>
  <si>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</si>
  <si>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</si>
  <si>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</si>
  <si>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</si>
  <si>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</si>
  <si>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</si>
  <si>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</si>
  <si>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</si>
  <si>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</si>
  <si>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</si>
  <si>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</si>
  <si>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</si>
  <si>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</si>
  <si>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</si>
  <si>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</si>
  <si>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</si>
  <si>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</si>
  <si>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</si>
  <si>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</si>
  <si>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</si>
  <si>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</si>
  <si>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</si>
  <si>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</si>
  <si>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</si>
  <si>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</si>
  <si>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</si>
  <si>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</si>
  <si>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</si>
  <si>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</si>
  <si>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</si>
  <si>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</si>
  <si>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</si>
  <si>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</si>
  <si>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</si>
  <si>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</si>
  <si>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</si>
  <si>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</si>
  <si>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</si>
  <si>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</si>
  <si>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</si>
  <si>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</si>
  <si>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</si>
  <si>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</si>
  <si>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</si>
  <si>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</si>
  <si>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</si>
  <si>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</si>
  <si>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</si>
  <si>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</si>
  <si>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</si>
  <si>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</si>
  <si>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</si>
  <si>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</si>
  <si>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</si>
  <si>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</si>
  <si>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</si>
  <si>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</si>
  <si>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</si>
  <si>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</si>
  <si>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</si>
  <si>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</si>
  <si>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</si>
  <si>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</si>
  <si>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</si>
  <si>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</si>
  <si>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</si>
  <si>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</si>
  <si>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</si>
  <si>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</si>
  <si>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</si>
  <si>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</si>
  <si>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</si>
  <si>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</si>
  <si>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</si>
  <si>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</si>
  <si>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</si>
  <si>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</si>
  <si>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</si>
  <si>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</si>
  <si>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</si>
  <si>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</si>
  <si>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</si>
  <si>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</si>
  <si>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</si>
  <si>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</si>
  <si>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</si>
  <si>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</si>
  <si>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</si>
  <si>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</si>
  <si>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</si>
  <si>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</si>
  <si>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</si>
  <si>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</si>
  <si>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</si>
  <si>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</si>
  <si>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</si>
  <si>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</si>
  <si>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</si>
  <si>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</si>
  <si>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</si>
  <si>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</si>
  <si>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</si>
  <si>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</si>
  <si>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</si>
  <si>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</si>
  <si>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</si>
  <si>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</si>
  <si>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</si>
  <si>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</si>
  <si>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</si>
  <si>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</si>
  <si>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</si>
  <si>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</si>
  <si>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</si>
  <si>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</si>
  <si>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</si>
  <si>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</si>
  <si>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</si>
  <si>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</si>
  <si>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</si>
  <si>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</si>
  <si>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</si>
  <si>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</si>
  <si>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</si>
  <si>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</si>
  <si>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</si>
  <si>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</si>
  <si>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</si>
  <si>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</si>
  <si>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</si>
  <si>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</si>
  <si>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</si>
  <si>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</si>
  <si>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</si>
  <si>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</si>
  <si>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</si>
  <si>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</si>
  <si>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</si>
  <si>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</si>
  <si>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</si>
  <si>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</si>
  <si>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</si>
  <si>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</si>
  <si>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</si>
  <si>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</si>
  <si>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</si>
  <si>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</si>
  <si>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</si>
  <si>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</si>
  <si>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</si>
  <si>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</si>
  <si>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</si>
  <si>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</si>
  <si>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</si>
  <si>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</si>
  <si>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</si>
  <si>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</si>
  <si>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</si>
  <si>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</si>
  <si>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</si>
  <si>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</si>
  <si>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</si>
  <si>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</si>
  <si>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</si>
  <si>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</si>
  <si>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</si>
  <si>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</si>
  <si>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</si>
  <si>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</si>
  <si>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</si>
  <si>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</si>
  <si>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</si>
  <si>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</si>
  <si>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</si>
  <si>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</si>
  <si>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</si>
  <si>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</si>
  <si>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</si>
  <si>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</si>
  <si>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</si>
  <si>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</si>
  <si>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</si>
  <si>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</si>
  <si>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</si>
  <si>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</si>
  <si>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</si>
  <si>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</si>
  <si>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</si>
  <si>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</si>
  <si>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</si>
  <si>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</si>
  <si>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</si>
  <si>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</si>
  <si>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</si>
  <si>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</si>
  <si>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</si>
  <si>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</si>
  <si>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</si>
  <si>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</si>
  <si>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</si>
  <si>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</si>
  <si>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</si>
  <si>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</si>
  <si>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</si>
  <si>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</si>
  <si>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</si>
  <si>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</si>
  <si>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</si>
  <si>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</si>
  <si>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</si>
  <si>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</si>
  <si>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</si>
  <si>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</si>
  <si>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</si>
  <si>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</si>
  <si>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</si>
  <si>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</si>
  <si>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</si>
  <si>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</si>
  <si>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</si>
  <si>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</si>
  <si>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</si>
  <si>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</si>
  <si>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</si>
  <si>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</si>
  <si>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</si>
  <si>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</si>
  <si>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</si>
  <si>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</si>
  <si>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</si>
  <si>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</si>
  <si>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</si>
  <si>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</si>
  <si>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</si>
  <si>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</si>
  <si>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</si>
  <si>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</si>
  <si>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</si>
  <si>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</si>
  <si>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</si>
  <si>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</si>
  <si>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</si>
  <si>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</si>
  <si>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</si>
  <si>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</si>
  <si>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</si>
  <si>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</si>
  <si>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</si>
  <si>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</si>
  <si>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</si>
  <si>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</si>
  <si>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</si>
  <si>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</si>
  <si>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</si>
  <si>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</si>
  <si>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</si>
  <si>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</si>
  <si>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</si>
  <si>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</si>
  <si>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</si>
  <si>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</si>
  <si>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</si>
  <si>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</si>
  <si>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</si>
  <si>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</si>
  <si>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</si>
  <si>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</si>
  <si>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</si>
  <si>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</si>
  <si>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</si>
  <si>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</si>
  <si>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</si>
  <si>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</si>
  <si>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</si>
  <si>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</si>
  <si>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</si>
  <si>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</si>
  <si>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</si>
  <si>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</si>
  <si>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</si>
  <si>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</si>
  <si>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</si>
  <si>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</si>
  <si>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</si>
  <si>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</si>
  <si>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</si>
  <si>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</si>
  <si>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</si>
  <si>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</si>
  <si>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</si>
  <si>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</si>
  <si>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</si>
  <si>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</si>
  <si>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</si>
  <si>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</si>
  <si>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</si>
  <si>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</si>
  <si>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</si>
  <si>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</si>
  <si>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</si>
  <si>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</si>
  <si>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</si>
  <si>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</si>
  <si>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</si>
  <si>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</si>
  <si>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</si>
  <si>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</si>
  <si>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</si>
  <si>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</si>
  <si>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</si>
  <si>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</si>
  <si>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</si>
  <si>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</si>
  <si>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</si>
  <si>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</si>
  <si>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</si>
  <si>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</si>
  <si>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</si>
  <si>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</si>
  <si>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</si>
  <si>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</si>
  <si>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</si>
  <si>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</si>
  <si>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</si>
  <si>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</si>
  <si>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</si>
  <si>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</si>
  <si>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</si>
  <si>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</si>
  <si>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</si>
  <si>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</si>
  <si>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</si>
  <si>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</si>
  <si>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</si>
  <si>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</si>
  <si>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</si>
  <si>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</si>
  <si>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</si>
  <si>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</si>
  <si>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</si>
  <si>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</si>
  <si>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</si>
  <si>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</si>
  <si>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</si>
  <si>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</si>
  <si>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</si>
  <si>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</si>
  <si>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</si>
  <si>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</si>
  <si>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</si>
  <si>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</si>
  <si>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</si>
  <si>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</si>
  <si>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</si>
  <si>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</si>
  <si>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</si>
  <si>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</si>
  <si>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</si>
  <si>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</si>
  <si>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</si>
  <si>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</si>
  <si>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</si>
  <si>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</si>
  <si>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</si>
  <si>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</si>
  <si>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</si>
  <si>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</si>
  <si>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</si>
  <si>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</si>
  <si>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</si>
  <si>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</si>
  <si>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</si>
  <si>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</si>
  <si>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</si>
  <si>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</si>
  <si>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</si>
  <si>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</si>
  <si>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</si>
  <si>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</si>
  <si>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</si>
  <si>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</si>
  <si>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</si>
  <si>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</si>
  <si>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</si>
  <si>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</si>
  <si>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</si>
  <si>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</si>
  <si>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</si>
  <si>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</si>
  <si>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</si>
  <si>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</si>
  <si>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</si>
  <si>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</si>
  <si>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</si>
  <si>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</si>
  <si>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</si>
  <si>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</si>
  <si>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</si>
  <si>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</si>
  <si>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</si>
  <si>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</si>
  <si>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</si>
  <si>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</si>
  <si>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</si>
  <si>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</si>
  <si>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</si>
  <si>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</si>
  <si>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</si>
  <si>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</si>
  <si>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</si>
  <si>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</si>
  <si>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</si>
  <si>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</si>
  <si>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</si>
  <si>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</si>
  <si>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</si>
  <si>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</si>
  <si>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</si>
  <si>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</si>
  <si>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</si>
  <si>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</si>
  <si>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</si>
  <si>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</si>
  <si>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</si>
  <si>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</si>
  <si>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</si>
  <si>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</si>
  <si>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</si>
  <si>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</si>
  <si>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</si>
  <si>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</si>
  <si>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</si>
  <si>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</si>
  <si>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</si>
  <si>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</si>
  <si>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</si>
  <si>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</si>
  <si>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</si>
  <si>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</si>
  <si>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</si>
  <si>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</si>
  <si>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</si>
  <si>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</si>
  <si>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</si>
  <si>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</si>
  <si>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</si>
  <si>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</si>
  <si>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</si>
  <si>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</si>
  <si>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</si>
  <si>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</si>
  <si>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</si>
  <si>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</si>
  <si>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</si>
  <si>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</si>
  <si>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</si>
  <si>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</si>
  <si>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</si>
  <si>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</si>
  <si>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</si>
  <si>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</si>
  <si>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</si>
  <si>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</si>
  <si>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</si>
  <si>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</si>
  <si>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</si>
  <si>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</si>
  <si>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</si>
  <si>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</si>
  <si>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</si>
  <si>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</si>
  <si>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</si>
  <si>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</si>
  <si>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</si>
  <si>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</si>
  <si>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</si>
  <si>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</si>
  <si>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</si>
  <si>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</si>
  <si>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</si>
  <si>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</si>
  <si>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</si>
  <si>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</si>
  <si>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</si>
  <si>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</si>
  <si>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</si>
  <si>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</si>
  <si>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</si>
  <si>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</si>
  <si>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</si>
  <si>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</si>
  <si>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</si>
  <si>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</si>
  <si>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</si>
  <si>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</si>
  <si>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</si>
  <si>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</si>
  <si>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</si>
  <si>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</si>
  <si>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</si>
  <si>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</si>
  <si>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</si>
  <si>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</si>
  <si>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</si>
  <si>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</si>
  <si>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</si>
  <si>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</si>
  <si>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</si>
  <si>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</si>
  <si>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</si>
  <si>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</si>
  <si>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</si>
  <si>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</si>
  <si>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</si>
  <si>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</si>
  <si>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</si>
  <si>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</si>
  <si>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</si>
  <si>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</si>
  <si>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</si>
  <si>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</si>
  <si>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</si>
  <si>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</si>
  <si>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</si>
  <si>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</si>
  <si>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</si>
  <si>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</si>
  <si>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</si>
  <si>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</si>
  <si>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</si>
  <si>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</si>
  <si>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</si>
  <si>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</si>
  <si>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</si>
  <si>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</si>
  <si>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</si>
  <si>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</si>
  <si>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</si>
  <si>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</si>
  <si>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</si>
  <si>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</si>
  <si>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</si>
  <si>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</si>
  <si>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</si>
  <si>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</si>
  <si>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</si>
  <si>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</si>
  <si>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</si>
  <si>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</si>
  <si>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</si>
  <si>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</si>
  <si>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</si>
  <si>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</si>
  <si>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</si>
  <si>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</si>
  <si>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</si>
  <si>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</si>
  <si>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</si>
  <si>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</si>
  <si>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</si>
  <si>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</si>
  <si>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</si>
  <si>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</si>
  <si>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</si>
  <si>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</si>
  <si>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</si>
  <si>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</si>
  <si>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</si>
  <si>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</si>
  <si>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</si>
  <si>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</si>
  <si>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</si>
  <si>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</si>
  <si>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</si>
  <si>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</si>
  <si>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</si>
  <si>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</si>
  <si>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</si>
  <si>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</si>
  <si>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</si>
  <si>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</si>
  <si>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</si>
  <si>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</si>
  <si>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</si>
  <si>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</si>
  <si>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</si>
  <si>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</si>
  <si>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</si>
  <si>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</si>
  <si>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</si>
  <si>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</si>
  <si>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</si>
  <si>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</si>
  <si>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</si>
  <si>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</si>
  <si>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</si>
  <si>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</si>
  <si>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</si>
  <si>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</si>
  <si>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</si>
  <si>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</si>
  <si>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</si>
  <si>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</si>
  <si>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</si>
  <si>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</si>
  <si>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</si>
  <si>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</si>
  <si>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</si>
  <si>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</si>
  <si>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</si>
  <si>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</si>
  <si>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</si>
  <si>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</si>
  <si>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</si>
  <si>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</si>
  <si>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</si>
  <si>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</si>
  <si>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</si>
  <si>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</si>
  <si>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</si>
  <si>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</si>
  <si>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</si>
  <si>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</si>
  <si>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</si>
  <si>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</si>
  <si>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</si>
  <si>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</si>
  <si>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</si>
  <si>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</si>
  <si>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</si>
  <si>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</si>
  <si>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</si>
  <si>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</si>
  <si>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</si>
  <si>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</si>
  <si>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</si>
  <si>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</si>
  <si>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</si>
  <si>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</si>
  <si>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</si>
  <si>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</si>
  <si>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</si>
  <si>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</si>
  <si>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</si>
  <si>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</si>
  <si>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</si>
  <si>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</si>
  <si>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</si>
  <si>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</si>
  <si>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</si>
  <si>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</si>
  <si>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</si>
  <si>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</si>
  <si>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</si>
  <si>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</si>
  <si>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</si>
  <si>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</si>
  <si>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</si>
  <si>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</si>
  <si>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</si>
  <si>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</si>
  <si>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</si>
  <si>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</si>
  <si>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</si>
  <si>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</si>
  <si>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</si>
  <si>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</si>
  <si>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</si>
  <si>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</si>
  <si>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</si>
  <si>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</si>
  <si>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</si>
  <si>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</si>
  <si>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</si>
  <si>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</si>
  <si>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</si>
  <si>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</si>
  <si>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</si>
  <si>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</si>
  <si>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</si>
  <si>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</si>
  <si>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</si>
  <si>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</si>
  <si>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</si>
  <si>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</si>
  <si>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</si>
  <si>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</si>
  <si>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</si>
  <si>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</si>
  <si>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</si>
  <si>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</si>
  <si>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</si>
  <si>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</si>
  <si>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</si>
  <si>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</si>
  <si>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</si>
  <si>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</si>
  <si>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</si>
  <si>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</si>
  <si>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</si>
  <si>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</si>
  <si>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</si>
  <si>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</si>
  <si>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</si>
  <si>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</si>
  <si>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</si>
  <si>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</si>
  <si>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</si>
  <si>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</si>
  <si>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</si>
  <si>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</si>
  <si>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</si>
  <si>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</si>
  <si>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</si>
  <si>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</si>
  <si>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</si>
  <si>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</si>
  <si>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</si>
  <si>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</si>
  <si>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</si>
  <si>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</si>
  <si>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</si>
  <si>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</si>
  <si>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</si>
  <si>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</si>
  <si>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</si>
  <si>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</si>
  <si>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</si>
  <si>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</si>
  <si>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</si>
  <si>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</si>
  <si>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</si>
  <si>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</si>
  <si>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</si>
  <si>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</si>
  <si>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</si>
  <si>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</si>
  <si>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</si>
  <si>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</si>
  <si>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</si>
  <si>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</si>
  <si>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</si>
  <si>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</si>
  <si>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</si>
  <si>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</si>
  <si>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</si>
  <si>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</si>
  <si>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</si>
  <si>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</si>
  <si>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</si>
  <si>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</si>
  <si>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</si>
  <si>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</si>
  <si>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</si>
  <si>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</si>
  <si>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</si>
  <si>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</si>
  <si>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</si>
  <si>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</si>
  <si>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</si>
  <si>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</si>
  <si>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</si>
  <si>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</si>
  <si>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</si>
  <si>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</si>
  <si>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</si>
  <si>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</si>
  <si>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</si>
  <si>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</si>
  <si>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</si>
  <si>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</si>
  <si>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</si>
  <si>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</si>
  <si>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</si>
  <si>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</si>
  <si>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</si>
  <si>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</si>
  <si>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</si>
  <si>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</si>
  <si>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</si>
  <si>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</si>
  <si>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</si>
  <si>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</si>
  <si>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</si>
  <si>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</si>
  <si>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</si>
  <si>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</si>
  <si>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</si>
  <si>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</si>
  <si>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</si>
  <si>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</si>
  <si>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</si>
  <si>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</si>
  <si>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</si>
  <si>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</si>
  <si>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</si>
  <si>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</si>
  <si>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</si>
  <si>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</si>
  <si>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</si>
  <si>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</si>
  <si>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</si>
  <si>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</si>
  <si>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</si>
  <si>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</si>
  <si>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</si>
  <si>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</si>
  <si>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</si>
  <si>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</si>
  <si>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</si>
  <si>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</si>
  <si>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</si>
  <si>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</si>
  <si>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</si>
  <si>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</si>
  <si>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</si>
  <si>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</si>
  <si>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</si>
  <si>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</si>
  <si>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</si>
  <si>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</si>
  <si>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</si>
  <si>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</si>
  <si>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</si>
  <si>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</si>
  <si>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</si>
  <si>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</si>
  <si>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</si>
  <si>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</si>
  <si>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</si>
  <si>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</si>
  <si>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</si>
  <si>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</si>
  <si>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</si>
  <si>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</si>
  <si>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</si>
  <si>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</si>
  <si>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</si>
  <si>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</si>
  <si>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</si>
  <si>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</si>
  <si>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</si>
  <si>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</si>
  <si>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</si>
  <si>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</si>
  <si>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</si>
  <si>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</si>
  <si>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</si>
  <si>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</si>
  <si>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</si>
  <si>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</si>
  <si>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</si>
  <si>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</si>
  <si>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</si>
  <si>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</si>
  <si>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</si>
  <si>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</si>
  <si>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</si>
  <si>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</si>
  <si>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</si>
  <si>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</si>
  <si>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</si>
  <si>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</si>
  <si>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</si>
  <si>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</si>
  <si>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</si>
  <si>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</si>
  <si>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</si>
  <si>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</si>
  <si>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</si>
  <si>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</si>
  <si>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</si>
  <si>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</si>
  <si>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</si>
  <si>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</si>
  <si>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</si>
  <si>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</si>
  <si>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</si>
  <si>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</si>
  <si>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</si>
  <si>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</si>
  <si>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</si>
  <si>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</si>
  <si>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</si>
  <si>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</si>
  <si>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</si>
  <si>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</si>
  <si>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</si>
  <si>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</si>
  <si>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</si>
  <si>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</si>
  <si>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</si>
  <si>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</si>
  <si>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</si>
  <si>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</si>
  <si>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</si>
  <si>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</si>
  <si>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</si>
  <si>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</si>
  <si>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</si>
  <si>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</si>
  <si>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</si>
  <si>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</si>
  <si>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</si>
  <si>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</si>
  <si>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</si>
  <si>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</si>
  <si>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</si>
  <si>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</si>
  <si>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</si>
  <si>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</si>
  <si>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</si>
  <si>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</si>
  <si>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</si>
  <si>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</si>
  <si>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</si>
  <si>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</si>
  <si>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</si>
  <si>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</si>
  <si>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</si>
  <si>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</si>
  <si>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</si>
  <si>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</si>
  <si>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</si>
  <si>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</si>
  <si>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</si>
  <si>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</si>
  <si>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</si>
  <si>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</si>
  <si>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</si>
  <si>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</si>
  <si>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</si>
  <si>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</si>
  <si>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</si>
  <si>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</si>
  <si>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</si>
  <si>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</si>
  <si>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</si>
  <si>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</si>
  <si>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</si>
  <si>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</si>
  <si>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</si>
  <si>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</si>
  <si>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</si>
  <si>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</si>
  <si>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</si>
  <si>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</si>
  <si>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</si>
  <si>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</si>
  <si>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</si>
  <si>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</si>
  <si>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</si>
  <si>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</si>
  <si>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</si>
  <si>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</si>
  <si>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</si>
  <si>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</si>
  <si>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</si>
  <si>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</si>
  <si>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</si>
  <si>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</si>
  <si>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</si>
  <si>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</si>
  <si>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</si>
  <si>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</si>
  <si>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</si>
  <si>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</si>
  <si>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</si>
  <si>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</si>
  <si>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</si>
  <si>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</si>
  <si>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</si>
  <si>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</si>
  <si>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</si>
  <si>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</si>
  <si>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</si>
  <si>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</si>
  <si>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</si>
  <si>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</si>
  <si>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</si>
  <si>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</si>
  <si>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</si>
  <si>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</si>
  <si>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</si>
  <si>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</si>
  <si>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</si>
  <si>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</si>
  <si>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</si>
  <si>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</si>
  <si>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</si>
  <si>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</si>
  <si>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</si>
  <si>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</si>
  <si>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</si>
  <si>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</si>
  <si>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</si>
  <si>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</si>
  <si>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</si>
  <si>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</si>
  <si>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</si>
  <si>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</si>
  <si>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</si>
  <si>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</si>
  <si>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</si>
  <si>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</si>
  <si>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</si>
  <si>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</si>
  <si>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</si>
  <si>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</si>
  <si>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</si>
  <si>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</si>
  <si>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</si>
  <si>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</si>
  <si>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</si>
  <si>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</si>
  <si>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</si>
  <si>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</si>
  <si>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</si>
  <si>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</si>
  <si>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</si>
  <si>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</si>
  <si>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</si>
  <si>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</si>
  <si>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</si>
  <si>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</si>
  <si>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</si>
  <si>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</si>
  <si>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</si>
  <si>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</si>
  <si>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</si>
  <si>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</si>
  <si>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</si>
  <si>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</si>
  <si>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</si>
  <si>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</si>
  <si>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</si>
  <si>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</si>
  <si>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</si>
  <si>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</si>
  <si>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</si>
  <si>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</si>
  <si>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</si>
  <si>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</si>
  <si>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</si>
  <si>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</si>
  <si>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</si>
  <si>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</si>
  <si>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</si>
  <si>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</si>
  <si>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</si>
  <si>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</si>
  <si>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</si>
  <si>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</si>
  <si>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</si>
  <si>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</si>
  <si>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</si>
  <si>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</si>
  <si>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</si>
  <si>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</si>
  <si>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</si>
  <si>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</si>
  <si>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</si>
  <si>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</si>
  <si>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</si>
  <si>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</si>
  <si>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</si>
  <si>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</si>
  <si>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</si>
  <si>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</si>
  <si>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</si>
  <si>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</si>
  <si>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</si>
  <si>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</si>
  <si>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</si>
  <si>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</si>
  <si>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</si>
  <si>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</si>
  <si>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</si>
  <si>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</si>
  <si>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</si>
  <si>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</si>
  <si>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</si>
  <si>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</si>
  <si>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</si>
  <si>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</si>
  <si>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</si>
  <si>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</si>
  <si>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</si>
  <si>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</si>
  <si>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</si>
  <si>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</si>
  <si>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</si>
  <si>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</si>
  <si>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</si>
  <si>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</si>
  <si>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</si>
  <si>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</si>
  <si>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</si>
  <si>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</si>
  <si>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</si>
  <si>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</si>
  <si>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</si>
  <si>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</si>
  <si>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</si>
  <si>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</si>
  <si>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</si>
  <si>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</si>
  <si>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</si>
  <si>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</si>
  <si>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</si>
  <si>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</si>
  <si>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</si>
  <si>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</si>
  <si>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</si>
  <si>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</si>
  <si>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</si>
  <si>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</si>
  <si>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</si>
  <si>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</si>
  <si>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</si>
  <si>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</si>
  <si>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</si>
  <si>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</si>
  <si>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</si>
  <si>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</si>
  <si>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</si>
  <si>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</si>
  <si>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</si>
  <si>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</si>
  <si>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</si>
  <si>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</si>
  <si>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</si>
  <si>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</si>
  <si>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</si>
  <si>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</si>
  <si>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</si>
  <si>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</si>
  <si>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</si>
  <si>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</si>
  <si>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</si>
  <si>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</si>
  <si>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</si>
  <si>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</si>
  <si>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</si>
  <si>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</si>
  <si>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</si>
  <si>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</si>
  <si>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</si>
  <si>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</si>
  <si>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</si>
  <si>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</si>
  <si>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</si>
  <si>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</si>
  <si>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</si>
  <si>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</si>
  <si>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</si>
  <si>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</si>
  <si>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</si>
  <si>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</si>
  <si>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</si>
  <si>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</si>
  <si>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</si>
  <si>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</si>
  <si>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</si>
  <si>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</si>
  <si>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</si>
  <si>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</si>
  <si>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</si>
  <si>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</si>
  <si>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</si>
  <si>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</si>
  <si>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</si>
  <si>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</si>
  <si>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</si>
  <si>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</si>
  <si>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</si>
  <si>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</si>
  <si>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</si>
  <si>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</si>
  <si>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</si>
  <si>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</si>
  <si>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</si>
  <si>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</si>
  <si>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</si>
  <si>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</si>
  <si>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</si>
  <si>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</si>
  <si>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</si>
  <si>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</si>
  <si>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</si>
  <si>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</si>
  <si>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</si>
  <si>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</si>
  <si>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</si>
  <si>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</si>
  <si>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</si>
  <si>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</si>
  <si>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</si>
  <si>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</si>
  <si>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</si>
  <si>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</si>
  <si>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</si>
  <si>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</si>
  <si>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</si>
  <si>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</si>
  <si>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</si>
  <si>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</si>
  <si>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</si>
  <si>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</si>
  <si>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</si>
  <si>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</si>
  <si>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</si>
  <si>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</si>
  <si>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</si>
  <si>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</si>
  <si>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</si>
  <si>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</si>
  <si>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</si>
  <si>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</si>
  <si>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</si>
  <si>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</si>
  <si>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</si>
  <si>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</si>
  <si>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</si>
  <si>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</si>
  <si>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</si>
  <si>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</si>
  <si>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</si>
  <si>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</si>
  <si>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</si>
  <si>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</si>
  <si>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</si>
  <si>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</si>
  <si>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</si>
  <si>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</si>
  <si>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</si>
  <si>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</si>
  <si>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</si>
  <si>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</si>
  <si>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</si>
  <si>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</si>
  <si>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</si>
  <si>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</si>
  <si>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</si>
  <si>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</si>
  <si>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</si>
  <si>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</si>
  <si>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</si>
  <si>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</si>
  <si>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</si>
  <si>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</si>
  <si>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</si>
  <si>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</si>
  <si>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</si>
  <si>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</si>
  <si>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</si>
  <si>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</si>
  <si>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</si>
  <si>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</si>
  <si>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</si>
  <si>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</si>
  <si>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</si>
  <si>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</si>
  <si>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</si>
  <si>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</si>
  <si>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</si>
  <si>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</si>
  <si>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</si>
  <si>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</si>
  <si>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</si>
  <si>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</si>
  <si>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</si>
  <si>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</si>
  <si>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</si>
  <si>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</si>
  <si>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</si>
  <si>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</si>
  <si>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</si>
  <si>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</si>
  <si>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</si>
  <si>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</si>
  <si>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</si>
  <si>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</si>
  <si>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</si>
  <si>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</si>
  <si>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</si>
  <si>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</si>
  <si>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</si>
  <si>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</si>
  <si>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</si>
  <si>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</si>
  <si>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</si>
  <si>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</si>
  <si>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</si>
  <si>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</si>
  <si>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</si>
  <si>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</si>
  <si>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</si>
  <si>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</si>
  <si>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</si>
  <si>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</si>
  <si>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</si>
  <si>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</si>
  <si>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</si>
  <si>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</si>
  <si>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</si>
  <si>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</si>
  <si>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</si>
  <si>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</si>
  <si>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</si>
  <si>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</si>
  <si>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</si>
  <si>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</si>
  <si>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</si>
  <si>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</si>
  <si>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</si>
  <si>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</si>
  <si>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</si>
  <si>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</si>
  <si>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</si>
  <si>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</si>
  <si>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</si>
  <si>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</si>
  <si>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</si>
  <si>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</si>
  <si>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</si>
  <si>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</si>
  <si>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</si>
  <si>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</si>
  <si>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</si>
  <si>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</si>
  <si>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</si>
  <si>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</si>
  <si>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</si>
  <si>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</si>
  <si>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</si>
  <si>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</si>
  <si>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</si>
  <si>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</si>
  <si>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</si>
  <si>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</si>
  <si>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</si>
  <si>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</si>
  <si>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</si>
  <si>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</si>
  <si>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</si>
  <si>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</si>
  <si>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</si>
  <si>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</si>
  <si>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</si>
  <si>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</si>
  <si>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</si>
  <si>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</si>
  <si>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</si>
  <si>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</si>
  <si>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</si>
  <si>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</si>
  <si>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</si>
  <si>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</si>
  <si>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</si>
  <si>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</si>
  <si>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</si>
  <si>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</si>
  <si>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</si>
  <si>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</si>
  <si>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</si>
  <si>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</si>
  <si>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</si>
  <si>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</si>
  <si>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</si>
  <si>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</si>
  <si>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</si>
  <si>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</si>
  <si>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</si>
  <si>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</si>
  <si>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</si>
  <si>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</si>
  <si>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</si>
  <si>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</si>
  <si>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</si>
  <si>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</si>
  <si>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</si>
  <si>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</si>
  <si>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</si>
  <si>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</si>
  <si>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</si>
  <si>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</si>
  <si>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</si>
  <si>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</si>
  <si>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</si>
  <si>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</si>
  <si>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</si>
  <si>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</si>
  <si>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</si>
  <si>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</si>
  <si>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</si>
  <si>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</si>
  <si>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</si>
  <si>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</si>
  <si>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</si>
  <si>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</si>
  <si>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</si>
  <si>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</si>
  <si>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</si>
  <si>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</si>
  <si>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</si>
  <si>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</si>
  <si>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</si>
  <si>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</si>
  <si>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</si>
  <si>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</si>
  <si>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</si>
  <si>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</si>
  <si>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</si>
  <si>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</si>
  <si>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</si>
  <si>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</si>
  <si>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</si>
  <si>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</si>
  <si>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</si>
  <si>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</si>
  <si>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</si>
  <si>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</si>
  <si>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</si>
  <si>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</si>
  <si>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</si>
  <si>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</si>
  <si>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</si>
  <si>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</si>
  <si>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</si>
  <si>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</si>
  <si>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</si>
  <si>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</si>
  <si>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</si>
  <si>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</si>
  <si>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</si>
  <si>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</si>
  <si>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</si>
  <si>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</si>
  <si>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</si>
  <si>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</si>
  <si>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</si>
  <si>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</si>
  <si>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</si>
  <si>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</si>
  <si>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</si>
  <si>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</si>
  <si>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</si>
  <si>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</si>
  <si>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</si>
  <si>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</si>
  <si>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</si>
  <si>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</si>
  <si>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</si>
  <si>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</si>
  <si>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</si>
  <si>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</si>
  <si>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</si>
  <si>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</si>
  <si>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</si>
  <si>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</si>
  <si>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</si>
  <si>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</si>
  <si>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</si>
  <si>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</si>
  <si>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</si>
  <si>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</si>
  <si>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</si>
  <si>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</si>
  <si>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</si>
  <si>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</si>
  <si>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</si>
  <si>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</si>
  <si>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</si>
  <si>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</si>
  <si>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</si>
  <si>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</si>
  <si>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</si>
  <si>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</si>
  <si>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</si>
  <si>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</si>
  <si>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</si>
  <si>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</si>
  <si>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</si>
  <si>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</si>
  <si>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</si>
  <si>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</si>
  <si>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</si>
  <si>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</si>
  <si>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</si>
  <si>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</si>
  <si>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</si>
  <si>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</si>
  <si>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</si>
  <si>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</si>
  <si>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</si>
  <si>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</si>
  <si>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</si>
  <si>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</si>
  <si>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</si>
  <si>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</si>
  <si>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</si>
  <si>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</si>
  <si>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</si>
  <si>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</si>
  <si>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</si>
  <si>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</si>
  <si>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</si>
  <si>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</si>
  <si>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</si>
  <si>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</si>
  <si>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</si>
  <si>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</si>
  <si>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</si>
  <si>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</si>
  <si>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</si>
  <si>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</si>
  <si>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</si>
  <si>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</si>
  <si>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</si>
  <si>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</si>
  <si>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</si>
  <si>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</si>
  <si>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</si>
  <si>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</si>
  <si>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</si>
  <si>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</si>
  <si>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</si>
  <si>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</si>
  <si>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</si>
  <si>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</si>
  <si>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</si>
  <si>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</si>
  <si>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</si>
  <si>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</si>
  <si>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</si>
  <si>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</si>
  <si>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</si>
  <si>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</si>
  <si>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</si>
  <si>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</si>
  <si>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</si>
  <si>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</si>
  <si>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</si>
  <si>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</si>
  <si>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</si>
  <si>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</si>
  <si>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</si>
  <si>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</si>
  <si>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</si>
  <si>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</si>
  <si>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</si>
  <si>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</si>
  <si>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</si>
  <si>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</si>
  <si>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</si>
  <si>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</si>
  <si>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</si>
  <si>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</si>
  <si>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</si>
  <si>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</si>
  <si>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</si>
  <si>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</si>
  <si>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</si>
  <si>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</si>
  <si>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</si>
  <si>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</si>
  <si>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</si>
  <si>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</si>
  <si>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</si>
  <si>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</si>
  <si>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</si>
  <si>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</si>
  <si>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</si>
  <si>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</si>
  <si>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</si>
  <si>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</si>
  <si>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</si>
  <si>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</si>
  <si>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</si>
  <si>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</si>
  <si>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</si>
  <si>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</si>
  <si>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</si>
  <si>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</si>
  <si>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</si>
  <si>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</si>
  <si>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</si>
  <si>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</si>
  <si>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</si>
  <si>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</si>
  <si>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</si>
  <si>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</si>
  <si>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</si>
  <si>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</si>
  <si>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</si>
  <si>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</si>
  <si>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</si>
  <si>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</si>
  <si>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</si>
  <si>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</si>
  <si>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</si>
  <si>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</si>
  <si>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</si>
  <si>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</si>
  <si>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</si>
  <si>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</si>
  <si>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</si>
  <si>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</si>
  <si>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</si>
  <si>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</si>
  <si>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</si>
  <si>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</si>
  <si>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</si>
  <si>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</si>
  <si>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</si>
  <si>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</si>
  <si>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</si>
  <si>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</si>
  <si>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</si>
  <si>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</si>
  <si>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</si>
  <si>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</si>
  <si>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</si>
  <si>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</si>
  <si>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</si>
  <si>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</si>
  <si>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</si>
  <si>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</si>
  <si>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</si>
  <si>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</si>
  <si>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</si>
  <si>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</si>
  <si>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</si>
  <si>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</si>
  <si>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</si>
  <si>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</si>
  <si>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</si>
  <si>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</si>
  <si>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</si>
  <si>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</si>
  <si>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</si>
  <si>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</si>
  <si>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</si>
  <si>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</si>
  <si>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</si>
  <si>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</si>
  <si>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</si>
  <si>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</si>
  <si>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</si>
  <si>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</si>
  <si>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</si>
  <si>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</si>
  <si>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</si>
  <si>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</si>
  <si>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</si>
  <si>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</si>
  <si>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</si>
  <si>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</si>
  <si>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</si>
  <si>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</si>
  <si>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</si>
  <si>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</si>
  <si>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</si>
  <si>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</si>
  <si>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</si>
  <si>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</si>
  <si>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</si>
  <si>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</si>
  <si>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</si>
  <si>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</si>
  <si>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</si>
  <si>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</si>
  <si>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</si>
  <si>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</si>
  <si>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</si>
  <si>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</si>
  <si>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</si>
  <si>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</si>
  <si>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</si>
  <si>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</si>
  <si>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</si>
  <si>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</si>
  <si>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</si>
  <si>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</si>
  <si>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</si>
  <si>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</si>
  <si>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</si>
  <si>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</si>
  <si>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</si>
  <si>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</si>
  <si>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</si>
  <si>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</si>
  <si>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</si>
  <si>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</si>
  <si>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</si>
  <si>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</si>
  <si>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</si>
  <si>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</si>
  <si>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</si>
  <si>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</si>
  <si>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</si>
  <si>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</si>
  <si>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</si>
  <si>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</si>
  <si>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</si>
  <si>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</si>
  <si>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</si>
  <si>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</si>
  <si>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</si>
  <si>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</si>
  <si>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</si>
  <si>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</si>
  <si>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</si>
  <si>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</si>
  <si>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</si>
  <si>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</si>
  <si>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</si>
  <si>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</si>
  <si>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</si>
  <si>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</si>
  <si>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</si>
  <si>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</si>
  <si>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</si>
  <si>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</si>
  <si>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</si>
  <si>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</si>
  <si>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</si>
  <si>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</si>
  <si>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</si>
  <si>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</si>
  <si>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</si>
  <si>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</si>
  <si>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</si>
  <si>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</si>
  <si>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</si>
  <si>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</si>
  <si>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</si>
  <si>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</si>
  <si>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</si>
  <si>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</si>
  <si>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</si>
  <si>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</si>
  <si>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</si>
  <si>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</si>
  <si>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</si>
  <si>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</si>
  <si>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</si>
  <si>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</si>
  <si>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</si>
  <si>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</si>
  <si>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</si>
  <si>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</si>
  <si>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</si>
  <si>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</si>
  <si>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</si>
  <si>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</si>
  <si>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</si>
  <si>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</si>
  <si>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</si>
  <si>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</si>
  <si>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</si>
  <si>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</si>
  <si>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</si>
  <si>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</si>
  <si>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</si>
  <si>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</si>
  <si>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</si>
  <si>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</si>
  <si>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</si>
  <si>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</si>
  <si>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</si>
  <si>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</si>
  <si>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</si>
  <si>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</si>
  <si>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</si>
  <si>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</si>
  <si>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</si>
  <si>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</si>
  <si>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</si>
  <si>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</si>
  <si>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</si>
  <si>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</si>
  <si>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</si>
  <si>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</si>
  <si>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</si>
  <si>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</si>
  <si>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</si>
  <si>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</si>
  <si>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</si>
  <si>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</si>
  <si>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</si>
  <si>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</si>
  <si>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</si>
  <si>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</si>
  <si>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</si>
  <si>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</si>
  <si>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</si>
  <si>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</si>
  <si>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</si>
  <si>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</si>
  <si>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</si>
  <si>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</si>
  <si>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</si>
  <si>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</si>
  <si>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</si>
  <si>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</si>
  <si>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</si>
  <si>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</si>
  <si>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</si>
  <si>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</si>
  <si>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</si>
  <si>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</si>
  <si>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</si>
  <si>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</si>
  <si>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</si>
  <si>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</si>
  <si>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</si>
  <si>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</si>
  <si>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</si>
  <si>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</si>
  <si>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</si>
  <si>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</si>
  <si>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</si>
  <si>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</si>
  <si>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</si>
  <si>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</si>
  <si>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</si>
  <si>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</si>
  <si>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</si>
  <si>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</si>
  <si>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</si>
  <si>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</si>
  <si>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</si>
  <si>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</si>
  <si>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</si>
  <si>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</si>
  <si>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</si>
  <si>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</si>
  <si>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</si>
  <si>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</si>
  <si>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</si>
  <si>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</si>
  <si>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</si>
  <si>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</si>
  <si>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</si>
  <si>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</si>
  <si>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</si>
  <si>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</si>
  <si>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</si>
  <si>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</si>
  <si>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</si>
  <si>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</si>
  <si>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</si>
  <si>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</si>
  <si>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</si>
  <si>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</si>
  <si>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</si>
  <si>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</si>
  <si>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</si>
  <si>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</si>
  <si>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</si>
  <si>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</si>
  <si>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</si>
  <si>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</si>
  <si>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</si>
  <si>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</si>
  <si>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</si>
  <si>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</si>
  <si>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</si>
  <si>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</si>
  <si>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</si>
  <si>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</si>
  <si>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</si>
  <si>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</si>
  <si>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</si>
  <si>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</si>
  <si>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</si>
  <si>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</si>
  <si>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</si>
  <si>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</si>
  <si>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</si>
  <si>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</si>
  <si>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</si>
  <si>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</si>
  <si>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</si>
  <si>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</si>
  <si>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</si>
  <si>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</si>
  <si>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</si>
  <si>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</si>
  <si>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</si>
  <si>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</si>
  <si>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</si>
  <si>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</si>
  <si>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</si>
  <si>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</si>
  <si>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</si>
  <si>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</si>
  <si>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</si>
  <si>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</si>
  <si>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</si>
  <si>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</si>
  <si>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</si>
  <si>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</si>
  <si>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</si>
  <si>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</si>
  <si>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</si>
  <si>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</si>
  <si>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</si>
  <si>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</si>
  <si>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</si>
  <si>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</si>
  <si>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</si>
  <si>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</si>
  <si>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</si>
  <si>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</si>
  <si>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</si>
  <si>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</si>
  <si>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</si>
  <si>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</si>
  <si>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</si>
  <si>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</si>
  <si>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</si>
  <si>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</si>
  <si>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</si>
  <si>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</si>
  <si>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</si>
  <si>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</si>
  <si>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</si>
  <si>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</si>
  <si>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</si>
  <si>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</si>
  <si>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</si>
  <si>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</si>
  <si>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</si>
  <si>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</si>
  <si>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</si>
  <si>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</si>
  <si>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</si>
  <si>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</si>
  <si>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</si>
  <si>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</si>
  <si>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</si>
  <si>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</si>
  <si>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</si>
  <si>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</si>
  <si>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</si>
  <si>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</si>
  <si>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</si>
  <si>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</si>
  <si>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</si>
  <si>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</si>
  <si>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</si>
  <si>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</si>
  <si>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</si>
  <si>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</si>
  <si>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</si>
  <si>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</si>
  <si>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</si>
  <si>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</si>
  <si>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</si>
  <si>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</si>
  <si>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</si>
  <si>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</si>
  <si>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</si>
  <si>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</si>
  <si>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</si>
  <si>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</si>
  <si>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</si>
  <si>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</si>
  <si>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</si>
  <si>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</si>
  <si>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</si>
  <si>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</si>
  <si>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</si>
  <si>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</si>
  <si>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</si>
  <si>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</si>
  <si>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</si>
  <si>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</si>
  <si>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</si>
  <si>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</si>
  <si>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</si>
  <si>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</si>
  <si>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</si>
  <si>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</si>
  <si>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</si>
  <si>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</si>
  <si>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</si>
  <si>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</si>
  <si>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</si>
  <si>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</si>
  <si>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</si>
  <si>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</si>
  <si>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</si>
  <si>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</si>
  <si>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</si>
  <si>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</si>
  <si>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</si>
  <si>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</si>
  <si>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</si>
  <si>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</si>
  <si>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</si>
  <si>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</si>
  <si>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</si>
  <si>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</si>
  <si>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</si>
  <si>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</si>
  <si>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</si>
  <si>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</si>
  <si>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</si>
  <si>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</si>
  <si>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</si>
  <si>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</si>
  <si>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</si>
  <si>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</si>
  <si>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</si>
  <si>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</si>
  <si>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</si>
  <si>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</si>
  <si>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</si>
  <si>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</si>
  <si>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</si>
  <si>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</si>
  <si>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</si>
  <si>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</si>
  <si>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</si>
  <si>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</si>
  <si>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</si>
  <si>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</si>
  <si>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</si>
  <si>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</si>
  <si>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</si>
  <si>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</si>
  <si>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</si>
  <si>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</si>
  <si>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</si>
  <si>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</si>
  <si>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</si>
  <si>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</si>
  <si>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</si>
  <si>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</si>
  <si>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</si>
  <si>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</si>
  <si>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</si>
  <si>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</si>
  <si>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</si>
  <si>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</si>
  <si>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</si>
  <si>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</si>
  <si>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</si>
  <si>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</si>
  <si>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</si>
  <si>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</si>
  <si>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</si>
  <si>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</si>
  <si>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</si>
  <si>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</si>
  <si>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</si>
  <si>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</si>
  <si>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</si>
  <si>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</si>
  <si>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</si>
  <si>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</si>
  <si>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</si>
  <si>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</si>
  <si>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</si>
  <si>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</si>
  <si>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</si>
  <si>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</si>
  <si>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</si>
  <si>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</si>
  <si>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</si>
  <si>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</si>
  <si>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</si>
  <si>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</si>
  <si>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</si>
  <si>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</si>
  <si>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</si>
  <si>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</si>
  <si>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</si>
  <si>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</si>
  <si>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</si>
  <si>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</si>
  <si>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</si>
  <si>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</si>
  <si>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</si>
  <si>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</si>
  <si>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</si>
  <si>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</si>
  <si>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</si>
  <si>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</si>
  <si>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</si>
  <si>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</si>
  <si>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</si>
  <si>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</si>
  <si>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</si>
  <si>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</si>
  <si>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</si>
  <si>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</si>
  <si>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</si>
  <si>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</si>
  <si>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</si>
  <si>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</si>
  <si>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</si>
  <si>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</si>
  <si>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</si>
  <si>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</si>
  <si>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</si>
  <si>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</si>
  <si>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</si>
  <si>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</si>
  <si>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</si>
  <si>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</si>
  <si>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</si>
  <si>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</si>
  <si>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</si>
  <si>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</si>
  <si>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</si>
  <si>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</si>
  <si>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</si>
  <si>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</si>
  <si>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</si>
  <si>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</si>
  <si>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</si>
  <si>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</si>
  <si>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</si>
  <si>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</si>
  <si>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</si>
  <si>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</si>
  <si>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</si>
  <si>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</si>
  <si>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</si>
  <si>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</si>
  <si>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</si>
  <si>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</si>
  <si>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</si>
  <si>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</si>
  <si>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</si>
  <si>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</si>
  <si>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</si>
  <si>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</si>
  <si>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</si>
  <si>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</si>
  <si>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</si>
  <si>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</si>
  <si>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</si>
  <si>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</si>
  <si>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</si>
  <si>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</si>
  <si>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</si>
  <si>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</si>
  <si>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</si>
  <si>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</si>
  <si>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</si>
  <si>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</si>
  <si>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</si>
  <si>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</si>
  <si>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</si>
  <si>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</si>
  <si>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</si>
  <si>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</si>
  <si>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</si>
  <si>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</si>
  <si>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</si>
  <si>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</si>
  <si>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</si>
  <si>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</si>
  <si>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</si>
  <si>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</si>
  <si>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</si>
  <si>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</si>
  <si>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</si>
  <si>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</si>
  <si>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</si>
  <si>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</si>
  <si>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</si>
  <si>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</si>
  <si>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</si>
  <si>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</si>
  <si>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</si>
  <si>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</si>
  <si>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</si>
  <si>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</si>
  <si>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</si>
  <si>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</si>
  <si>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</si>
  <si>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</si>
  <si>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</si>
  <si>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</si>
  <si>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</si>
  <si>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</si>
  <si>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</si>
  <si>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</si>
  <si>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</si>
  <si>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</si>
  <si>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</si>
  <si>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</si>
  <si>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</si>
  <si>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</si>
  <si>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</si>
  <si>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</si>
  <si>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</si>
  <si>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</si>
  <si>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</si>
  <si>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</si>
  <si>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</si>
  <si>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</si>
  <si>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</si>
  <si>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</si>
  <si>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</si>
  <si>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</si>
  <si>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</si>
  <si>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</si>
  <si>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</si>
  <si>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</si>
  <si>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</si>
  <si>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</si>
  <si>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</si>
  <si>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</si>
  <si>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</si>
  <si>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</si>
  <si>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</si>
  <si>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</si>
  <si>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</si>
  <si>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</si>
  <si>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</si>
  <si>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</si>
  <si>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</si>
  <si>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</si>
  <si>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</si>
  <si>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</si>
  <si>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</si>
  <si>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</si>
  <si>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</si>
  <si>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</si>
  <si>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</si>
  <si>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</si>
  <si>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</si>
  <si>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</si>
  <si>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</si>
  <si>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</si>
  <si>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</si>
  <si>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</si>
  <si>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</si>
  <si>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</si>
  <si>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</si>
  <si>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</si>
  <si>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</si>
  <si>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</si>
  <si>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</si>
  <si>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</si>
  <si>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</si>
  <si>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</si>
  <si>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</si>
  <si>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</si>
  <si>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</si>
  <si>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</si>
  <si>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</si>
  <si>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</si>
  <si>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</si>
  <si>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</si>
  <si>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</si>
  <si>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</si>
  <si>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</si>
  <si>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</si>
  <si>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</si>
  <si>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</si>
  <si>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</si>
  <si>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</si>
  <si>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</si>
  <si>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</si>
  <si>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</si>
  <si>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</si>
  <si>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</si>
  <si>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</si>
  <si>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</si>
  <si>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</si>
  <si>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</si>
  <si>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</si>
  <si>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</si>
  <si>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</si>
  <si>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</si>
  <si>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</si>
  <si>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</si>
  <si>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</si>
  <si>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</si>
  <si>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</si>
  <si>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</si>
  <si>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</si>
  <si>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</si>
  <si>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</si>
  <si>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</si>
  <si>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</si>
  <si>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</si>
  <si>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</si>
  <si>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</si>
  <si>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</si>
  <si>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</si>
  <si>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</si>
  <si>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</si>
  <si>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</si>
  <si>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</si>
  <si>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</si>
  <si>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</si>
  <si>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</si>
  <si>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</si>
  <si>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</si>
  <si>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</si>
  <si>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</si>
  <si>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</si>
  <si>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</si>
  <si>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</si>
  <si>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</si>
  <si>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</si>
  <si>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</si>
  <si>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</si>
  <si>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</si>
  <si>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</si>
  <si>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</si>
  <si>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</si>
  <si>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</si>
  <si>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</si>
  <si>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</si>
  <si>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</si>
  <si>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</si>
  <si>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</si>
  <si>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</si>
  <si>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</si>
  <si>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</si>
  <si>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</si>
  <si>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</si>
  <si>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</si>
  <si>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</si>
  <si>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</si>
  <si>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</si>
  <si>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</si>
  <si>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</si>
  <si>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</si>
  <si>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</si>
  <si>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</si>
  <si>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</si>
  <si>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</si>
  <si>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</si>
  <si>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</si>
  <si>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</si>
  <si>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</si>
  <si>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</si>
  <si>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</si>
  <si>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</si>
  <si>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</si>
  <si>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</si>
  <si>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</si>
  <si>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</si>
  <si>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</si>
  <si>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</si>
  <si>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</si>
  <si>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</si>
  <si>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</si>
  <si>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</si>
  <si>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</si>
  <si>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</si>
  <si>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</si>
  <si>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</si>
  <si>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</si>
  <si>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</si>
  <si>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</si>
  <si>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</si>
  <si>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</si>
  <si>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</si>
  <si>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</si>
  <si>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</si>
  <si>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</si>
  <si>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</si>
  <si>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</si>
  <si>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</si>
  <si>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</si>
  <si>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</si>
  <si>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</si>
  <si>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</si>
  <si>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</si>
  <si>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</si>
  <si>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</si>
  <si>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</si>
  <si>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</si>
  <si>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</si>
  <si>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</si>
  <si>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</si>
  <si>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</si>
  <si>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</si>
  <si>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</si>
  <si>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</si>
  <si>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</si>
  <si>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</si>
  <si>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</si>
  <si>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</si>
  <si>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</si>
  <si>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</si>
  <si>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</si>
  <si>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</si>
  <si>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</si>
  <si>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</si>
  <si>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</si>
  <si>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</si>
  <si>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</si>
  <si>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</si>
  <si>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</si>
  <si>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</si>
  <si>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</si>
  <si>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</si>
  <si>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</si>
  <si>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</si>
  <si>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</si>
  <si>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</si>
  <si>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</si>
  <si>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</si>
  <si>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</si>
  <si>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</si>
  <si>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</si>
  <si>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</si>
  <si>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</si>
  <si>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</si>
  <si>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</si>
  <si>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</si>
  <si>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</si>
  <si>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</si>
  <si>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</si>
  <si>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</si>
  <si>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</si>
  <si>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</si>
  <si>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</si>
  <si>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</si>
  <si>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</si>
  <si>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</si>
  <si>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</si>
  <si>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</si>
  <si>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</si>
  <si>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</si>
  <si>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</si>
  <si>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</si>
  <si>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</si>
  <si>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</si>
  <si>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</si>
  <si>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</si>
  <si>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</si>
  <si>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</si>
  <si>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</si>
  <si>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</si>
  <si>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</si>
  <si>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</si>
  <si>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</si>
  <si>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</si>
  <si>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</si>
  <si>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</si>
  <si>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</si>
  <si>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</si>
  <si>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</si>
  <si>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</si>
  <si>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</si>
  <si>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</si>
  <si>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</si>
  <si>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</si>
  <si>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</si>
  <si>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</si>
  <si>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</si>
  <si>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</si>
  <si>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</si>
  <si>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</si>
  <si>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</si>
  <si>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</si>
  <si>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</si>
  <si>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</si>
  <si>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</si>
  <si>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</si>
  <si>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</si>
  <si>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</si>
  <si>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</si>
  <si>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</si>
  <si>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</si>
  <si>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</si>
  <si>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</si>
  <si>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</si>
  <si>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</si>
  <si>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</si>
  <si>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</si>
  <si>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</si>
  <si>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</si>
  <si>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</si>
  <si>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</si>
  <si>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</si>
  <si>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</si>
  <si>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</si>
  <si>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</si>
  <si>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</si>
  <si>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</si>
  <si>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</si>
  <si>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</si>
  <si>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</si>
  <si>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</si>
  <si>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</si>
  <si>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</si>
  <si>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</si>
  <si>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</si>
  <si>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</si>
  <si>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</si>
  <si>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</si>
  <si>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</si>
  <si>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</si>
  <si>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</si>
  <si>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</si>
  <si>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</si>
  <si>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</si>
  <si>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</si>
  <si>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</si>
  <si>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</si>
  <si>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</si>
  <si>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</si>
  <si>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</si>
  <si>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</si>
  <si>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</si>
  <si>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</si>
  <si>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</si>
  <si>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</si>
  <si>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</si>
  <si>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</si>
  <si>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</si>
  <si>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</si>
  <si>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</si>
  <si>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</si>
  <si>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</si>
  <si>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</si>
  <si>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</si>
  <si>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</si>
  <si>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</si>
  <si>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</si>
  <si>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</si>
  <si>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</si>
  <si>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</si>
  <si>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</si>
  <si>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</si>
  <si>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</si>
  <si>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</si>
  <si>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</si>
  <si>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</si>
  <si>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</si>
  <si>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</si>
  <si>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</si>
  <si>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</si>
  <si>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</si>
  <si>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</si>
  <si>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</si>
  <si>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</si>
  <si>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</si>
  <si>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</si>
  <si>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</si>
  <si>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</si>
  <si>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</si>
  <si>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</si>
  <si>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</si>
  <si>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</si>
  <si>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</si>
  <si>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</si>
  <si>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</si>
  <si>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</si>
  <si>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</si>
  <si>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</si>
  <si>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</si>
  <si>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</si>
  <si>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</si>
  <si>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</si>
  <si>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</si>
  <si>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</si>
  <si>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</si>
  <si>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</si>
  <si>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</si>
  <si>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</si>
  <si>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</si>
  <si>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</si>
  <si>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</si>
  <si>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</si>
  <si>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</si>
  <si>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</si>
  <si>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</si>
  <si>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</si>
  <si>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</si>
  <si>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</si>
  <si>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</si>
  <si>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</si>
  <si>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</si>
  <si>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</si>
  <si>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</si>
  <si>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</si>
  <si>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</si>
  <si>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</si>
  <si>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</si>
  <si>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</si>
  <si>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</si>
  <si>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</si>
  <si>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</si>
  <si>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</si>
  <si>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</si>
  <si>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</si>
  <si>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</si>
  <si>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</si>
  <si>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</si>
  <si>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</si>
  <si>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</si>
  <si>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</si>
  <si>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</si>
  <si>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</si>
  <si>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</si>
  <si>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</si>
  <si>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</si>
  <si>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</si>
  <si>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</si>
  <si>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</si>
  <si>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</si>
  <si>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</si>
  <si>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</si>
  <si>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</si>
  <si>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</si>
  <si>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</si>
  <si>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</si>
  <si>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</si>
  <si>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</si>
  <si>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</si>
  <si>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</si>
  <si>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</si>
  <si>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</si>
  <si>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</si>
  <si>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</si>
  <si>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</si>
  <si>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</si>
  <si>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</si>
  <si>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</si>
  <si>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</si>
  <si>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</si>
  <si>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</si>
  <si>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</si>
  <si>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</si>
  <si>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</si>
  <si>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</si>
  <si>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</si>
  <si>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</si>
  <si>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</si>
  <si>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</si>
  <si>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</si>
  <si>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</si>
  <si>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</si>
  <si>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</si>
  <si>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</si>
  <si>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</si>
  <si>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</si>
  <si>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</si>
  <si>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</si>
  <si>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</si>
  <si>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</si>
  <si>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</si>
  <si>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</si>
  <si>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</si>
  <si>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</si>
  <si>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</si>
  <si>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</si>
  <si>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</si>
  <si>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</si>
  <si>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</si>
  <si>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</si>
  <si>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</si>
  <si>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</si>
  <si>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</si>
  <si>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</si>
  <si>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</si>
  <si>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</si>
  <si>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</si>
  <si>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</si>
  <si>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</si>
  <si>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</si>
  <si>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</si>
  <si>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</si>
  <si>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</si>
  <si>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</si>
  <si>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</si>
  <si>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</si>
  <si>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</si>
  <si>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</si>
  <si>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</si>
  <si>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</si>
  <si>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</si>
  <si>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</si>
  <si>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</si>
  <si>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</si>
  <si>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</si>
  <si>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</si>
  <si>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</si>
  <si>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</si>
  <si>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</si>
  <si>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</si>
  <si>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</si>
  <si>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</si>
  <si>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</si>
  <si>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</si>
  <si>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</si>
  <si>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</si>
  <si>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</si>
  <si>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</si>
  <si>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</si>
  <si>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</si>
  <si>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</si>
  <si>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</si>
  <si>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</si>
  <si>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</si>
  <si>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</si>
  <si>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</si>
  <si>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</si>
  <si>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</si>
  <si>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</si>
  <si>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</si>
  <si>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</si>
  <si>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</si>
  <si>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</si>
  <si>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</si>
  <si>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</si>
  <si>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</si>
  <si>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</si>
  <si>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</si>
  <si>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</si>
  <si>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</si>
  <si>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</si>
  <si>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</si>
  <si>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</si>
  <si>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</si>
  <si>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</si>
  <si>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</si>
  <si>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</si>
  <si>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</si>
  <si>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</si>
  <si>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</si>
  <si>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</si>
  <si>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</si>
  <si>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</si>
  <si>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</si>
  <si>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</si>
  <si>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</si>
  <si>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</si>
  <si>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</si>
  <si>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</si>
  <si>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</si>
  <si>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</si>
  <si>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</si>
  <si>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</si>
  <si>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</si>
  <si>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</si>
  <si>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</si>
  <si>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</si>
  <si>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</si>
  <si>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</si>
  <si>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</si>
  <si>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TOUYRE</t>
  </si>
  <si>
    <t xml:space="preserve">NOM_PRELEV_DETERM</t>
  </si>
  <si>
    <t xml:space="preserve">AQUASCOP BIOLOGIE site de Monptellier</t>
  </si>
  <si>
    <t xml:space="preserve">LB_STATION</t>
  </si>
  <si>
    <t xml:space="preserve">LE TOUYRE EN AMONT DE L'HERS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</si>
  <si>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</si>
  <si>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</si>
  <si>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</si>
  <si>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</si>
  <si>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</si>
  <si>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</si>
  <si>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</si>
  <si>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</si>
  <si>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</si>
  <si>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</si>
  <si>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</si>
  <si>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</si>
  <si>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</si>
  <si>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</si>
  <si>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</si>
  <si>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</si>
  <si>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</si>
  <si>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</si>
  <si>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</si>
  <si>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</si>
  <si>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</si>
  <si>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</si>
  <si>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</si>
  <si>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</si>
  <si>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</si>
  <si>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</si>
  <si>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</si>
  <si>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</si>
  <si>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</si>
  <si>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</si>
  <si>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</si>
  <si>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</si>
  <si>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</si>
  <si>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</si>
  <si>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</si>
  <si>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</si>
  <si>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</si>
  <si>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</si>
  <si>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</si>
  <si>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</si>
  <si>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</si>
  <si>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</si>
  <si>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</si>
  <si>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</si>
  <si>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</si>
  <si>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</si>
  <si>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</si>
  <si>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</si>
  <si>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</si>
  <si>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</si>
  <si>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</si>
  <si>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</si>
  <si>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</si>
  <si>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</si>
  <si>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</si>
  <si>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</si>
  <si>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</si>
  <si>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</si>
  <si>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</si>
  <si>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</si>
  <si>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</si>
  <si>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</si>
  <si>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</si>
  <si>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</si>
  <si>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</si>
  <si>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</si>
  <si>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</si>
  <si>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</si>
  <si>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</si>
  <si>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</si>
  <si>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</si>
  <si>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</si>
  <si>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</si>
  <si>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</si>
  <si>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</si>
  <si>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</si>
  <si>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</si>
  <si>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</si>
  <si>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</si>
  <si>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</si>
  <si>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</si>
  <si>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</si>
  <si>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Renouée deu Japon, écrevisses signal abondantes, trace possible de Loutre (voir Photo, empreintes et étron)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</si>
  <si>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</si>
  <si>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</si>
  <si>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</si>
  <si>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</si>
  <si>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</si>
  <si>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</si>
  <si>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</si>
  <si>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</si>
  <si>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hilspx</t>
  </si>
  <si>
    <t xml:space="preserve">melspx</t>
  </si>
  <si>
    <t xml:space="preserve">paaspx</t>
  </si>
  <si>
    <t xml:space="preserve">phospx</t>
  </si>
  <si>
    <t xml:space="preserve">vauspx</t>
  </si>
  <si>
    <t xml:space="preserve">crafil</t>
  </si>
  <si>
    <t xml:space="preserve">fiscra</t>
  </si>
  <si>
    <t xml:space="preserve">pliros</t>
  </si>
  <si>
    <t xml:space="preserve">rhyrip</t>
  </si>
  <si>
    <t xml:space="preserve">equarv</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</si>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</sst>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612807</v>
      </c>
      <c r="G10" s="25"/>
      <c r="H10" s="25"/>
    </row>
    <row r="11" customFormat="false" ht="15" hidden="false" customHeight="false" outlineLevel="0" collapsed="false">
      <c r="A11" s="26" t="s">
        <v>5185</v>
      </c>
      <c r="B11" s="30" t="n">
        <v>43363</v>
      </c>
      <c r="D11" s="26" t="s">
        <v>5186</v>
      </c>
      <c r="E11" s="29" t="n">
        <v>6216317</v>
      </c>
      <c r="G11" s="25"/>
      <c r="H11" s="25"/>
    </row>
    <row r="12" customFormat="false" ht="15" hidden="false" customHeight="false" outlineLevel="0" collapsed="false">
      <c r="A12" s="26" t="s">
        <v>5187</v>
      </c>
      <c r="B12" s="29" t="s">
        <v>5188</v>
      </c>
      <c r="D12" s="26" t="s">
        <v>5189</v>
      </c>
      <c r="E12" s="29" t="n">
        <v>612902</v>
      </c>
      <c r="G12" s="25"/>
      <c r="H12" s="25"/>
    </row>
    <row r="13" customFormat="false" ht="17.25" hidden="false" customHeight="true" outlineLevel="0" collapsed="false">
      <c r="A13" s="12"/>
      <c r="B13" s="31"/>
      <c r="D13" s="26" t="s">
        <v>5190</v>
      </c>
      <c r="E13" s="29" t="n">
        <v>6216308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c r="C16" s="35"/>
    </row>
    <row r="17" customFormat="false" ht="15" hidden="false" customHeight="true" outlineLevel="0" collapsed="false">
      <c r="A17" s="36" t="s">
        <v>5195</v>
      </c>
      <c r="B17" s="37" t="s">
        <v>5196</v>
      </c>
      <c r="C17" s="38" t="n">
        <f aca="false">E10</f>
        <v>612807</v>
      </c>
    </row>
    <row r="18" customFormat="false" ht="15" hidden="false" customHeight="false" outlineLevel="0" collapsed="false">
      <c r="A18" s="36"/>
      <c r="B18" s="37" t="s">
        <v>5197</v>
      </c>
      <c r="C18" s="38" t="n">
        <f aca="false">E11</f>
        <v>6216317</v>
      </c>
    </row>
    <row r="19" customFormat="false" ht="15" hidden="false" customHeight="false" outlineLevel="0" collapsed="false">
      <c r="A19" s="33" t="s">
        <v>5198</v>
      </c>
      <c r="B19" s="39" t="n">
        <v>331</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n">
        <v>8.1</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16.5</v>
      </c>
      <c r="D35" s="52" t="s">
        <v>5216</v>
      </c>
      <c r="E35" s="53" t="n">
        <v>83.5</v>
      </c>
    </row>
    <row r="36" s="56" customFormat="true" ht="15" hidden="false" customHeight="true" outlineLevel="0" collapsed="false">
      <c r="A36" s="54" t="s">
        <v>5217</v>
      </c>
      <c r="B36" s="34" t="n">
        <v>17.5</v>
      </c>
      <c r="C36" s="50"/>
      <c r="D36" s="55" t="s">
        <v>5218</v>
      </c>
      <c r="E36" s="34" t="n">
        <v>82.5</v>
      </c>
    </row>
    <row r="37" s="56" customFormat="true" ht="15" hidden="false" customHeight="true" outlineLevel="0" collapsed="false">
      <c r="A37" s="54" t="s">
        <v>5219</v>
      </c>
      <c r="B37" s="34" t="n">
        <v>7.5</v>
      </c>
      <c r="C37" s="50"/>
      <c r="D37" s="55" t="s">
        <v>5220</v>
      </c>
      <c r="E37" s="34" t="n">
        <v>8.2</v>
      </c>
    </row>
    <row r="38" s="56" customFormat="true" ht="15" hidden="false" customHeight="true" outlineLevel="0" collapsed="false">
      <c r="A38" s="54" t="s">
        <v>5221</v>
      </c>
      <c r="B38" s="34" t="n">
        <v>2</v>
      </c>
      <c r="C38" s="50"/>
      <c r="D38" s="55" t="s">
        <v>5221</v>
      </c>
      <c r="E38" s="34" t="n">
        <v>0.1</v>
      </c>
    </row>
    <row r="39" s="56" customFormat="true" ht="15" hidden="false" customHeight="true" outlineLevel="0" collapsed="false">
      <c r="A39" s="55" t="s">
        <v>5222</v>
      </c>
      <c r="B39" s="34" t="s">
        <v>5223</v>
      </c>
      <c r="C39" s="50"/>
      <c r="D39" s="55" t="s">
        <v>5222</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t="n">
        <v>1</v>
      </c>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1</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2</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5274</v>
      </c>
    </row>
    <row r="99" customFormat="false" ht="15" hidden="false" customHeight="false" outlineLevel="0" collapsed="false">
      <c r="A99" s="75" t="s">
        <v>5275</v>
      </c>
      <c r="B99" s="76" t="str">
        <f aca="false">VLOOKUP(A99,'Ref Taxo'!A:B,2,FALSE())</f>
        <v>Hildenbrandia</v>
      </c>
      <c r="C99" s="77" t="n">
        <f aca="false">VLOOKUP(A99,'Ref Taxo'!A:D,4,FALSE())</f>
        <v>1157</v>
      </c>
      <c r="D99" s="78" t="n">
        <v>0.2</v>
      </c>
      <c r="E99" s="79" t="n">
        <v>0.01</v>
      </c>
      <c r="F99" s="79" t="s">
        <v>5274</v>
      </c>
    </row>
    <row r="100" customFormat="false" ht="15" hidden="false" customHeight="false" outlineLevel="0" collapsed="false">
      <c r="A100" s="75" t="s">
        <v>5276</v>
      </c>
      <c r="B100" s="76" t="str">
        <f aca="false">VLOOKUP(A100,'Ref Taxo'!A:B,2,FALSE())</f>
        <v>Melosira</v>
      </c>
      <c r="C100" s="77" t="n">
        <f aca="false">VLOOKUP(A100,'Ref Taxo'!A:D,4,FALSE())</f>
        <v>8714</v>
      </c>
      <c r="D100" s="78" t="n">
        <v>0.5</v>
      </c>
      <c r="E100" s="79"/>
      <c r="F100" s="79" t="s">
        <v>5274</v>
      </c>
    </row>
    <row r="101" customFormat="false" ht="15" hidden="false" customHeight="false" outlineLevel="0" collapsed="false">
      <c r="A101" s="75" t="s">
        <v>5277</v>
      </c>
      <c r="B101" s="76" t="str">
        <f aca="false">VLOOKUP(A101,'Ref Taxo'!A:B,2,FALSE())</f>
        <v>Paralemanea </v>
      </c>
      <c r="C101" s="77" t="n">
        <f aca="false">VLOOKUP(A101,'Ref Taxo'!A:D,4,FALSE())</f>
        <v>31566</v>
      </c>
      <c r="D101" s="78" t="n">
        <v>0.01</v>
      </c>
      <c r="E101" s="79"/>
      <c r="F101" s="79" t="s">
        <v>5274</v>
      </c>
    </row>
    <row r="102" customFormat="false" ht="15" hidden="false" customHeight="false" outlineLevel="0" collapsed="false">
      <c r="A102" s="75" t="s">
        <v>5278</v>
      </c>
      <c r="B102" s="76" t="str">
        <f aca="false">VLOOKUP(A102,'Ref Taxo'!A:B,2,FALSE())</f>
        <v>Phormidium</v>
      </c>
      <c r="C102" s="77" t="n">
        <f aca="false">VLOOKUP(A102,'Ref Taxo'!A:D,4,FALSE())</f>
        <v>6414</v>
      </c>
      <c r="D102" s="78" t="n">
        <v>0.05</v>
      </c>
      <c r="E102" s="79"/>
      <c r="F102" s="79" t="s">
        <v>5274</v>
      </c>
    </row>
    <row r="103" customFormat="false" ht="15" hidden="false" customHeight="false" outlineLevel="0" collapsed="false">
      <c r="A103" s="75" t="s">
        <v>5279</v>
      </c>
      <c r="B103" s="76" t="str">
        <f aca="false">VLOOKUP(A103,'Ref Taxo'!A:B,2,FALSE())</f>
        <v>Vaucheria</v>
      </c>
      <c r="C103" s="77" t="n">
        <f aca="false">VLOOKUP(A103,'Ref Taxo'!A:D,4,FALSE())</f>
        <v>1169</v>
      </c>
      <c r="D103" s="78" t="n">
        <v>0.01</v>
      </c>
      <c r="E103" s="79"/>
      <c r="F103" s="79" t="s">
        <v>5274</v>
      </c>
    </row>
    <row r="104" customFormat="false" ht="15" hidden="false" customHeight="false" outlineLevel="0" collapsed="false">
      <c r="A104" s="75" t="s">
        <v>1071</v>
      </c>
      <c r="B104" s="76" t="str">
        <f aca="false">VLOOKUP(A104,'Ref Taxo'!A:B,2,FALSE())</f>
        <v>Cinclidotus riparius</v>
      </c>
      <c r="C104" s="77" t="n">
        <f aca="false">VLOOKUP(A104,'Ref Taxo'!A:D,4,FALSE())</f>
        <v>1321</v>
      </c>
      <c r="D104" s="78" t="n">
        <v>0.01</v>
      </c>
      <c r="E104" s="79" t="n">
        <v>0.01</v>
      </c>
      <c r="F104" s="79" t="s">
        <v>5274</v>
      </c>
    </row>
    <row r="105" customFormat="false" ht="15" hidden="false" customHeight="false" outlineLevel="0" collapsed="false">
      <c r="A105" s="75" t="s">
        <v>5280</v>
      </c>
      <c r="B105" s="76" t="str">
        <f aca="false">VLOOKUP(A105,'Ref Taxo'!A:B,2,FALSE())</f>
        <v>Cratoneuron filicinum</v>
      </c>
      <c r="C105" s="77" t="n">
        <f aca="false">VLOOKUP(A105,'Ref Taxo'!A:D,4,FALSE())</f>
        <v>1233</v>
      </c>
      <c r="D105" s="78" t="n">
        <v>0.01</v>
      </c>
      <c r="E105" s="79" t="n">
        <v>0.01</v>
      </c>
      <c r="F105" s="79" t="s">
        <v>5274</v>
      </c>
    </row>
    <row r="106" customFormat="false" ht="15" hidden="false" customHeight="false" outlineLevel="0" collapsed="false">
      <c r="A106" s="75" t="s">
        <v>5281</v>
      </c>
      <c r="B106" s="76" t="str">
        <f aca="false">VLOOKUP(A106,'Ref Taxo'!A:B,2,FALSE())</f>
        <v>Fissidens crassipes</v>
      </c>
      <c r="C106" s="77" t="n">
        <f aca="false">VLOOKUP(A106,'Ref Taxo'!A:D,4,FALSE())</f>
        <v>1294</v>
      </c>
      <c r="D106" s="78" t="n">
        <v>0.01</v>
      </c>
      <c r="E106" s="79"/>
      <c r="F106" s="79" t="s">
        <v>5274</v>
      </c>
    </row>
    <row r="107" customFormat="false" ht="15" hidden="false" customHeight="false" outlineLevel="0" collapsed="false">
      <c r="A107" s="75" t="s">
        <v>1971</v>
      </c>
      <c r="B107" s="76" t="str">
        <f aca="false">VLOOKUP(A107,'Ref Taxo'!A:B,2,FALSE())</f>
        <v>Fontinalis antipyretica</v>
      </c>
      <c r="C107" s="77" t="n">
        <f aca="false">VLOOKUP(A107,'Ref Taxo'!A:D,4,FALSE())</f>
        <v>1310</v>
      </c>
      <c r="D107" s="78" t="n">
        <v>0.11</v>
      </c>
      <c r="E107" s="79" t="n">
        <v>0.1</v>
      </c>
      <c r="F107" s="79" t="s">
        <v>5274</v>
      </c>
    </row>
    <row r="108" customFormat="false" ht="15" hidden="false" customHeight="false" outlineLevel="0" collapsed="false">
      <c r="A108" s="75" t="s">
        <v>2667</v>
      </c>
      <c r="B108" s="76" t="str">
        <f aca="false">VLOOKUP(A108,'Ref Taxo'!A:B,2,FALSE())</f>
        <v>Leptodictyum riparium</v>
      </c>
      <c r="C108" s="77" t="n">
        <f aca="false">VLOOKUP(A108,'Ref Taxo'!A:D,4,FALSE())</f>
        <v>1244</v>
      </c>
      <c r="D108" s="78" t="n">
        <v>0.25</v>
      </c>
      <c r="E108" s="79" t="n">
        <v>0.01</v>
      </c>
      <c r="F108" s="79" t="s">
        <v>5274</v>
      </c>
    </row>
    <row r="109" customFormat="false" ht="15" hidden="false" customHeight="false" outlineLevel="0" collapsed="false">
      <c r="A109" s="75" t="s">
        <v>5282</v>
      </c>
      <c r="B109" s="76" t="str">
        <f aca="false">VLOOKUP(A109,'Ref Taxo'!A:B,2,FALSE())</f>
        <v>Plagiomnium rostratum</v>
      </c>
      <c r="C109" s="77" t="n">
        <f aca="false">VLOOKUP(A109,'Ref Taxo'!A:D,4,FALSE())</f>
        <v>19919</v>
      </c>
      <c r="D109" s="78"/>
      <c r="E109" s="79" t="n">
        <v>0.01</v>
      </c>
      <c r="F109" s="79" t="s">
        <v>5274</v>
      </c>
    </row>
    <row r="110" customFormat="false" ht="15" hidden="false" customHeight="false" outlineLevel="0" collapsed="false">
      <c r="A110" s="75" t="s">
        <v>5283</v>
      </c>
      <c r="B110" s="76" t="str">
        <f aca="false">VLOOKUP(A110,'Ref Taxo'!A:B,2,FALSE())</f>
        <v>Rhynchostegium riparioides</v>
      </c>
      <c r="C110" s="77" t="n">
        <f aca="false">VLOOKUP(A110,'Ref Taxo'!A:D,4,FALSE())</f>
        <v>1268</v>
      </c>
      <c r="D110" s="78" t="n">
        <v>1</v>
      </c>
      <c r="E110" s="79"/>
      <c r="F110" s="79" t="s">
        <v>5274</v>
      </c>
    </row>
    <row r="111" customFormat="false" ht="15" hidden="false" customHeight="false" outlineLevel="0" collapsed="false">
      <c r="A111" s="75" t="s">
        <v>2819</v>
      </c>
      <c r="B111" s="76" t="str">
        <f aca="false">VLOOKUP(A111,'Ref Taxo'!A:B,2,FALSE())</f>
        <v>Lysimachia vulgaris</v>
      </c>
      <c r="C111" s="77" t="n">
        <f aca="false">VLOOKUP(A111,'Ref Taxo'!A:D,4,FALSE())</f>
        <v>1887</v>
      </c>
      <c r="D111" s="78"/>
      <c r="E111" s="79" t="n">
        <v>0.01</v>
      </c>
      <c r="F111" s="79" t="s">
        <v>5274</v>
      </c>
    </row>
    <row r="112" customFormat="false" ht="15" hidden="false" customHeight="false" outlineLevel="0" collapsed="false">
      <c r="A112" s="75" t="s">
        <v>5284</v>
      </c>
      <c r="B112" s="76" t="str">
        <f aca="false">VLOOKUP(A112,'Ref Taxo'!A:B,2,FALSE())</f>
        <v>Equisetum arvense</v>
      </c>
      <c r="C112" s="77" t="n">
        <f aca="false">VLOOKUP(A112,'Ref Taxo'!A:D,4,FALSE())</f>
        <v>1384</v>
      </c>
      <c r="D112" s="78" t="n">
        <v>0.01</v>
      </c>
      <c r="E112" s="79" t="n">
        <v>0.01</v>
      </c>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5285</v>
      </c>
      <c r="B1" s="81" t="s">
        <v>5286</v>
      </c>
      <c r="C1" s="81" t="s">
        <v>5287</v>
      </c>
      <c r="D1" s="81" t="s">
        <v>5288</v>
      </c>
      <c r="E1" s="81" t="s">
        <v>5289</v>
      </c>
      <c r="F1" s="81" t="s">
        <v>5290</v>
      </c>
      <c r="G1" s="81" t="s">
        <v>5291</v>
      </c>
      <c r="H1" s="82" t="s">
        <v>5292</v>
      </c>
      <c r="I1" s="81" t="s">
        <v>5293</v>
      </c>
      <c r="J1" s="83" t="s">
        <v>5294</v>
      </c>
    </row>
    <row r="2" customFormat="false" ht="15" hidden="false" customHeight="false" outlineLevel="0" collapsed="false">
      <c r="A2" s="84" t="s">
        <v>5295</v>
      </c>
      <c r="B2" s="85" t="s">
        <v>5296</v>
      </c>
      <c r="C2" s="85" t="s">
        <v>5297</v>
      </c>
      <c r="D2" s="86" t="s">
        <v>5298</v>
      </c>
      <c r="E2" s="85" t="s">
        <v>5299</v>
      </c>
      <c r="F2" s="87" t="s">
        <v>5300</v>
      </c>
      <c r="G2" s="88" t="n">
        <v>43010</v>
      </c>
      <c r="H2" s="89" t="s">
        <v>5301</v>
      </c>
      <c r="I2" s="85" t="s">
        <v>5302</v>
      </c>
      <c r="J2" s="90"/>
    </row>
    <row r="3" customFormat="false" ht="74.25" hidden="false" customHeight="true" outlineLevel="0" collapsed="false">
      <c r="A3" s="91" t="s">
        <v>5295</v>
      </c>
      <c r="B3" s="92" t="s">
        <v>5296</v>
      </c>
      <c r="C3" s="92" t="s">
        <v>5297</v>
      </c>
      <c r="D3" s="93" t="s">
        <v>5298</v>
      </c>
      <c r="E3" s="92" t="s">
        <v>5299</v>
      </c>
      <c r="F3" s="94" t="s">
        <v>5303</v>
      </c>
      <c r="G3" s="95" t="n">
        <v>43034</v>
      </c>
      <c r="H3" s="96" t="s">
        <v>5304</v>
      </c>
      <c r="I3" s="92" t="s">
        <v>5302</v>
      </c>
      <c r="J3" s="97"/>
    </row>
    <row r="4" customFormat="false" ht="97.5" hidden="false" customHeight="true" outlineLevel="0" collapsed="false">
      <c r="A4" s="84" t="s">
        <v>5295</v>
      </c>
      <c r="B4" s="85" t="s">
        <v>5296</v>
      </c>
      <c r="C4" s="85" t="s">
        <v>5297</v>
      </c>
      <c r="D4" s="86" t="s">
        <v>5298</v>
      </c>
      <c r="E4" s="85" t="s">
        <v>5299</v>
      </c>
      <c r="F4" s="87" t="s">
        <v>5305</v>
      </c>
      <c r="G4" s="88" t="n">
        <v>43060</v>
      </c>
      <c r="H4" s="98" t="s">
        <v>5306</v>
      </c>
      <c r="I4" s="85" t="s">
        <v>5302</v>
      </c>
      <c r="J4" s="90"/>
    </row>
    <row r="5" customFormat="false" ht="15" hidden="false" customHeight="false" outlineLevel="0" collapsed="false">
      <c r="A5" s="91" t="s">
        <v>5295</v>
      </c>
      <c r="B5" s="92" t="s">
        <v>5296</v>
      </c>
      <c r="C5" s="92" t="s">
        <v>5297</v>
      </c>
      <c r="D5" s="92" t="s">
        <v>5298</v>
      </c>
      <c r="E5" s="92" t="s">
        <v>5299</v>
      </c>
      <c r="F5" s="94" t="s">
        <v>5307</v>
      </c>
      <c r="G5" s="95" t="n">
        <v>43423</v>
      </c>
      <c r="H5" s="99" t="s">
        <v>5308</v>
      </c>
      <c r="I5" s="92" t="s">
        <v>5309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2019-04-16T08:24:06Z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