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<sst xmlns="http://schemas.openxmlformats.org/spreadsheetml/2006/main" count="6485" uniqueCount="5304">
  <si>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</si>
  <si>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</si>
  <si>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</si>
  <si>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</si>
  <si>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</si>
  <si>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</si>
  <si>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</si>
  <si>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</si>
  <si>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</si>
  <si>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</si>
  <si>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</si>
  <si>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</si>
  <si>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</si>
  <si>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</si>
  <si>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</si>
  <si>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</si>
  <si>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</si>
  <si>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</si>
  <si>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</si>
  <si>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</si>
  <si>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</si>
  <si>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</si>
  <si>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</si>
  <si>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</si>
  <si>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</si>
  <si>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</si>
  <si>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</si>
  <si>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</si>
  <si>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</si>
  <si>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</si>
  <si>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</si>
  <si>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</si>
  <si>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</si>
  <si>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</si>
  <si>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</si>
  <si>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</si>
  <si>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</si>
  <si>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</si>
  <si>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</si>
  <si>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</si>
  <si>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</si>
  <si>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</si>
  <si>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</si>
  <si>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</si>
  <si>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</si>
  <si>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</si>
  <si>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</si>
  <si>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</si>
  <si>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</si>
  <si>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</si>
  <si>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</si>
  <si>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</si>
  <si>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</si>
  <si>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</si>
  <si>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</si>
  <si>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</si>
  <si>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</si>
  <si>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</si>
  <si>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</si>
  <si>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</si>
  <si>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</si>
  <si>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</si>
  <si>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</si>
  <si>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</si>
  <si>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</si>
  <si>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</si>
  <si>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</si>
  <si>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</si>
  <si>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</si>
  <si>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</si>
  <si>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</si>
  <si>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</si>
  <si>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</si>
  <si>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</si>
  <si>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</si>
  <si>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</si>
  <si>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</si>
  <si>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</si>
  <si>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</si>
  <si>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</si>
  <si>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</si>
  <si>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</si>
  <si>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</si>
  <si>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</si>
  <si>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</si>
  <si>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</si>
  <si>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</si>
  <si>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</si>
  <si>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</si>
  <si>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</si>
  <si>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</si>
  <si>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</si>
  <si>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</si>
  <si>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</si>
  <si>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</si>
  <si>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</si>
  <si>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</si>
  <si>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</si>
  <si>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</si>
  <si>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</si>
  <si>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</si>
  <si>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</si>
  <si>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</si>
  <si>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</si>
  <si>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</si>
  <si>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</si>
  <si>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</si>
  <si>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</si>
  <si>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</si>
  <si>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</si>
  <si>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</si>
  <si>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</si>
  <si>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</si>
  <si>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</si>
  <si>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</si>
  <si>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</si>
  <si>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</si>
  <si>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</si>
  <si>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</si>
  <si>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</si>
  <si>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</si>
  <si>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</si>
  <si>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</si>
  <si>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</si>
  <si>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</si>
  <si>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</si>
  <si>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</si>
  <si>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</si>
  <si>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</si>
  <si>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</si>
  <si>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</si>
  <si>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</si>
  <si>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</si>
  <si>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</si>
  <si>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</si>
  <si>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</si>
  <si>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</si>
  <si>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</si>
  <si>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</si>
  <si>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</si>
  <si>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</si>
  <si>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</si>
  <si>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</si>
  <si>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</si>
  <si>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</si>
  <si>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</si>
  <si>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</si>
  <si>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</si>
  <si>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</si>
  <si>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</si>
  <si>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</si>
  <si>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</si>
  <si>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</si>
  <si>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</si>
  <si>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</si>
  <si>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</si>
  <si>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</si>
  <si>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</si>
  <si>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</si>
  <si>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</si>
  <si>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</si>
  <si>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</si>
  <si>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</si>
  <si>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</si>
  <si>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</si>
  <si>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</si>
  <si>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</si>
  <si>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</si>
  <si>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</si>
  <si>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</si>
  <si>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</si>
  <si>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</si>
  <si>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</si>
  <si>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</si>
  <si>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</si>
  <si>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</si>
  <si>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</si>
  <si>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</si>
  <si>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</si>
  <si>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</si>
  <si>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</si>
  <si>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</si>
  <si>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</si>
  <si>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</si>
  <si>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</si>
  <si>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</si>
  <si>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</si>
  <si>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</si>
  <si>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</si>
  <si>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</si>
  <si>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</si>
  <si>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</si>
  <si>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</si>
  <si>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</si>
  <si>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</si>
  <si>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</si>
  <si>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</si>
  <si>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</si>
  <si>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</si>
  <si>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</si>
  <si>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</si>
  <si>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</si>
  <si>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</si>
  <si>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</si>
  <si>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</si>
  <si>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</si>
  <si>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</si>
  <si>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</si>
  <si>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</si>
  <si>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</si>
  <si>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</si>
  <si>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</si>
  <si>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</si>
  <si>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</si>
  <si>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</si>
  <si>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</si>
  <si>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</si>
  <si>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</si>
  <si>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</si>
  <si>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</si>
  <si>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</si>
  <si>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</si>
  <si>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</si>
  <si>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</si>
  <si>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</si>
  <si>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</si>
  <si>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</si>
  <si>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</si>
  <si>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</si>
  <si>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</si>
  <si>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</si>
  <si>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</si>
  <si>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</si>
  <si>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</si>
  <si>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</si>
  <si>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</si>
  <si>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</si>
  <si>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</si>
  <si>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</si>
  <si>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</si>
  <si>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</si>
  <si>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</si>
  <si>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</si>
  <si>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</si>
  <si>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</si>
  <si>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</si>
  <si>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</si>
  <si>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</si>
  <si>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</si>
  <si>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</si>
  <si>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</si>
  <si>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</si>
  <si>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</si>
  <si>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</si>
  <si>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</si>
  <si>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</si>
  <si>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</si>
  <si>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</si>
  <si>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</si>
  <si>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</si>
  <si>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</si>
  <si>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</si>
  <si>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</si>
  <si>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</si>
  <si>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</si>
  <si>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</si>
  <si>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</si>
  <si>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</si>
  <si>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</si>
  <si>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</si>
  <si>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</si>
  <si>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</si>
  <si>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</si>
  <si>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</si>
  <si>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</si>
  <si>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</si>
  <si>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</si>
  <si>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</si>
  <si>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</si>
  <si>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</si>
  <si>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</si>
  <si>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</si>
  <si>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</si>
  <si>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</si>
  <si>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</si>
  <si>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</si>
  <si>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</si>
  <si>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</si>
  <si>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</si>
  <si>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</si>
  <si>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</si>
  <si>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</si>
  <si>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</si>
  <si>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</si>
  <si>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</si>
  <si>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</si>
  <si>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</si>
  <si>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</si>
  <si>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</si>
  <si>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</si>
  <si>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</si>
  <si>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</si>
  <si>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</si>
  <si>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</si>
  <si>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</si>
  <si>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</si>
  <si>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</si>
  <si>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</si>
  <si>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</si>
  <si>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</si>
  <si>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</si>
  <si>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</si>
  <si>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</si>
  <si>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</si>
  <si>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</si>
  <si>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</si>
  <si>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</si>
  <si>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</si>
  <si>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</si>
  <si>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</si>
  <si>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</si>
  <si>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</si>
  <si>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</si>
  <si>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</si>
  <si>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</si>
  <si>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</si>
  <si>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</si>
  <si>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</si>
  <si>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</si>
  <si>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</si>
  <si>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</si>
  <si>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</si>
  <si>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</si>
  <si>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</si>
  <si>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</si>
  <si>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</si>
  <si>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</si>
  <si>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</si>
  <si>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</si>
  <si>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</si>
  <si>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</si>
  <si>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</si>
  <si>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</si>
  <si>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</si>
  <si>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</si>
  <si>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</si>
  <si>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</si>
  <si>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</si>
  <si>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</si>
  <si>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</si>
  <si>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</si>
  <si>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</si>
  <si>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</si>
  <si>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</si>
  <si>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</si>
  <si>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</si>
  <si>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</si>
  <si>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</si>
  <si>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</si>
  <si>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</si>
  <si>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</si>
  <si>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</si>
  <si>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</si>
  <si>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</si>
  <si>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</si>
  <si>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</si>
  <si>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</si>
  <si>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</si>
  <si>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</si>
  <si>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</si>
  <si>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</si>
  <si>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</si>
  <si>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</si>
  <si>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</si>
  <si>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</si>
  <si>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</si>
  <si>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</si>
  <si>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</si>
  <si>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</si>
  <si>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</si>
  <si>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</si>
  <si>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</si>
  <si>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</si>
  <si>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</si>
  <si>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</si>
  <si>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</si>
  <si>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</si>
  <si>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</si>
  <si>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</si>
  <si>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</si>
  <si>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</si>
  <si>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</si>
  <si>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</si>
  <si>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</si>
  <si>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</si>
  <si>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</si>
  <si>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</si>
  <si>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</si>
  <si>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</si>
  <si>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</si>
  <si>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</si>
  <si>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</si>
  <si>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</si>
  <si>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</si>
  <si>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</si>
  <si>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</si>
  <si>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</si>
  <si>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</si>
  <si>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</si>
  <si>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</si>
  <si>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</si>
  <si>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</si>
  <si>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</si>
  <si>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</si>
  <si>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</si>
  <si>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</si>
  <si>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</si>
  <si>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</si>
  <si>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</si>
  <si>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</si>
  <si>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</si>
  <si>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</si>
  <si>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</si>
  <si>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</si>
  <si>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</si>
  <si>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</si>
  <si>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</si>
  <si>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</si>
  <si>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</si>
  <si>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</si>
  <si>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</si>
  <si>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</si>
  <si>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</si>
  <si>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</si>
  <si>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</si>
  <si>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</si>
  <si>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</si>
  <si>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</si>
  <si>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</si>
  <si>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</si>
  <si>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</si>
  <si>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</si>
  <si>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</si>
  <si>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</si>
  <si>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</si>
  <si>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</si>
  <si>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</si>
  <si>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</si>
  <si>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</si>
  <si>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</si>
  <si>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</si>
  <si>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</si>
  <si>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</si>
  <si>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</si>
  <si>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</si>
  <si>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</si>
  <si>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</si>
  <si>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</si>
  <si>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</si>
  <si>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</si>
  <si>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</si>
  <si>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</si>
  <si>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</si>
  <si>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</si>
  <si>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</si>
  <si>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</si>
  <si>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</si>
  <si>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</si>
  <si>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</si>
  <si>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</si>
  <si>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</si>
  <si>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</si>
  <si>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</si>
  <si>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</si>
  <si>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</si>
  <si>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</si>
  <si>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</si>
  <si>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</si>
  <si>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</si>
  <si>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</si>
  <si>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</si>
  <si>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</si>
  <si>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</si>
  <si>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</si>
  <si>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</si>
  <si>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</si>
  <si>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</si>
  <si>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</si>
  <si>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</si>
  <si>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</si>
  <si>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</si>
  <si>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</si>
  <si>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</si>
  <si>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</si>
  <si>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</si>
  <si>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</si>
  <si>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</si>
  <si>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</si>
  <si>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</si>
  <si>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</si>
  <si>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</si>
  <si>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</si>
  <si>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</si>
  <si>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</si>
  <si>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</si>
  <si>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</si>
  <si>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</si>
  <si>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</si>
  <si>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</si>
  <si>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</si>
  <si>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</si>
  <si>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</si>
  <si>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</si>
  <si>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</si>
  <si>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</si>
  <si>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</si>
  <si>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</si>
  <si>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</si>
  <si>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</si>
  <si>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</si>
  <si>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</si>
  <si>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</si>
  <si>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</si>
  <si>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</si>
  <si>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</si>
  <si>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</si>
  <si>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</si>
  <si>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</si>
  <si>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</si>
  <si>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</si>
  <si>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</si>
  <si>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</si>
  <si>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</si>
  <si>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</si>
  <si>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</si>
  <si>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</si>
  <si>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</si>
  <si>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</si>
  <si>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</si>
  <si>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</si>
  <si>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</si>
  <si>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</si>
  <si>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</si>
  <si>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</si>
  <si>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</si>
  <si>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</si>
  <si>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</si>
  <si>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</si>
  <si>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</si>
  <si>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</si>
  <si>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</si>
  <si>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</si>
  <si>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</si>
  <si>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</si>
  <si>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</si>
  <si>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</si>
  <si>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</si>
  <si>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</si>
  <si>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</si>
  <si>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</si>
  <si>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</si>
  <si>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</si>
  <si>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</si>
  <si>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</si>
  <si>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</si>
  <si>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</si>
  <si>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</si>
  <si>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</si>
  <si>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</si>
  <si>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</si>
  <si>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</si>
  <si>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</si>
  <si>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</si>
  <si>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</si>
  <si>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</si>
  <si>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</si>
  <si>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</si>
  <si>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</si>
  <si>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</si>
  <si>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</si>
  <si>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</si>
  <si>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</si>
  <si>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</si>
  <si>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</si>
  <si>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</si>
  <si>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</si>
  <si>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</si>
  <si>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</si>
  <si>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</si>
  <si>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</si>
  <si>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</si>
  <si>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</si>
  <si>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</si>
  <si>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</si>
  <si>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</si>
  <si>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</si>
  <si>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</si>
  <si>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</si>
  <si>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</si>
  <si>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</si>
  <si>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</si>
  <si>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</si>
  <si>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</si>
  <si>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</si>
  <si>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</si>
  <si>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</si>
  <si>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</si>
  <si>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</si>
  <si>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</si>
  <si>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</si>
  <si>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</si>
  <si>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</si>
  <si>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</si>
  <si>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</si>
  <si>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</si>
  <si>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</si>
  <si>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</si>
  <si>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</si>
  <si>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</si>
  <si>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</si>
  <si>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</si>
  <si>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</si>
  <si>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</si>
  <si>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</si>
  <si>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</si>
  <si>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</si>
  <si>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</si>
  <si>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</si>
  <si>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</si>
  <si>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</si>
  <si>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</si>
  <si>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</si>
  <si>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</si>
  <si>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</si>
  <si>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</si>
  <si>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</si>
  <si>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</si>
  <si>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</si>
  <si>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</si>
  <si>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</si>
  <si>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</si>
  <si>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</si>
  <si>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</si>
  <si>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</si>
  <si>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</si>
  <si>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</si>
  <si>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</si>
  <si>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</si>
  <si>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</si>
  <si>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</si>
  <si>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</si>
  <si>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</si>
  <si>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</si>
  <si>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</si>
  <si>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</si>
  <si>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</si>
  <si>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</si>
  <si>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</si>
  <si>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</si>
  <si>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</si>
  <si>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</si>
  <si>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</si>
  <si>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</si>
  <si>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</si>
  <si>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</si>
  <si>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</si>
  <si>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</si>
  <si>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</si>
  <si>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</si>
  <si>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</si>
  <si>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</si>
  <si>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</si>
  <si>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</si>
  <si>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</si>
  <si>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</si>
  <si>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</si>
  <si>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</si>
  <si>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</si>
  <si>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</si>
  <si>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</si>
  <si>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</si>
  <si>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</si>
  <si>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</si>
  <si>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</si>
  <si>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</si>
  <si>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</si>
  <si>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</si>
  <si>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</si>
  <si>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</si>
  <si>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</si>
  <si>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</si>
  <si>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</si>
  <si>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</si>
  <si>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</si>
  <si>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</si>
  <si>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</si>
  <si>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</si>
  <si>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</si>
  <si>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</si>
  <si>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</si>
  <si>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</si>
  <si>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</si>
  <si>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</si>
  <si>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</si>
  <si>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</si>
  <si>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</si>
  <si>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</si>
  <si>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</si>
  <si>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</si>
  <si>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</si>
  <si>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</si>
  <si>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</si>
  <si>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</si>
  <si>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</si>
  <si>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</si>
  <si>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</si>
  <si>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</si>
  <si>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</si>
  <si>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</si>
  <si>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</si>
  <si>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</si>
  <si>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</si>
  <si>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</si>
  <si>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</si>
  <si>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</si>
  <si>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</si>
  <si>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</si>
  <si>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</si>
  <si>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</si>
  <si>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</si>
  <si>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</si>
  <si>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</si>
  <si>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</si>
  <si>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</si>
  <si>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</si>
  <si>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</si>
  <si>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</si>
  <si>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</si>
  <si>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</si>
  <si>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</si>
  <si>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</si>
  <si>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</si>
  <si>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</si>
  <si>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</si>
  <si>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</si>
  <si>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</si>
  <si>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</si>
  <si>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</si>
  <si>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</si>
  <si>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</si>
  <si>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</si>
  <si>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</si>
  <si>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</si>
  <si>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</si>
  <si>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</si>
  <si>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</si>
  <si>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</si>
  <si>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</si>
  <si>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</si>
  <si>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</si>
  <si>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</si>
  <si>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</si>
  <si>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</si>
  <si>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</si>
  <si>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</si>
  <si>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</si>
  <si>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</si>
  <si>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</si>
  <si>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</si>
  <si>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</si>
  <si>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</si>
  <si>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</si>
  <si>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</si>
  <si>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</si>
  <si>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</si>
  <si>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</si>
  <si>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</si>
  <si>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</si>
  <si>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</si>
  <si>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</si>
  <si>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</si>
  <si>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</si>
  <si>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</si>
  <si>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</si>
  <si>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</si>
  <si>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</si>
  <si>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</si>
  <si>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</si>
  <si>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</si>
  <si>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</si>
  <si>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</si>
  <si>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</si>
  <si>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</si>
  <si>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</si>
  <si>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</si>
  <si>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</si>
  <si>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</si>
  <si>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</si>
  <si>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</si>
  <si>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</si>
  <si>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</si>
  <si>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</si>
  <si>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</si>
  <si>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</si>
  <si>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</si>
  <si>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</si>
  <si>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</si>
  <si>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</si>
  <si>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</si>
  <si>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</si>
  <si>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</si>
  <si>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</si>
  <si>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</si>
  <si>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</si>
  <si>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</si>
  <si>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</si>
  <si>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</si>
  <si>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</si>
  <si>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</si>
  <si>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</si>
  <si>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</si>
  <si>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</si>
  <si>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</si>
  <si>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</si>
  <si>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</si>
  <si>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</si>
  <si>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</si>
  <si>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</si>
  <si>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</si>
  <si>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</si>
  <si>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</si>
  <si>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</si>
  <si>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</si>
  <si>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</si>
  <si>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</si>
  <si>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</si>
  <si>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</si>
  <si>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</si>
  <si>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</si>
  <si>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</si>
  <si>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</si>
  <si>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</si>
  <si>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</si>
  <si>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</si>
  <si>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</si>
  <si>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</si>
  <si>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</si>
  <si>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</si>
  <si>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</si>
  <si>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</si>
  <si>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</si>
  <si>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</si>
  <si>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</si>
  <si>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</si>
  <si>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</si>
  <si>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</si>
  <si>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</si>
  <si>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</si>
  <si>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</si>
  <si>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</si>
  <si>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</si>
  <si>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</si>
  <si>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</si>
  <si>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</si>
  <si>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</si>
  <si>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</si>
  <si>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</si>
  <si>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</si>
  <si>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</si>
  <si>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</si>
  <si>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</si>
  <si>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</si>
  <si>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</si>
  <si>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</si>
  <si>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</si>
  <si>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</si>
  <si>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</si>
  <si>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</si>
  <si>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</si>
  <si>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</si>
  <si>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</si>
  <si>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</si>
  <si>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</si>
  <si>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</si>
  <si>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</si>
  <si>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</si>
  <si>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</si>
  <si>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</si>
  <si>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</si>
  <si>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</si>
  <si>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</si>
  <si>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</si>
  <si>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</si>
  <si>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</si>
  <si>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</si>
  <si>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</si>
  <si>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</si>
  <si>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</si>
  <si>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</si>
  <si>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</si>
  <si>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</si>
  <si>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</si>
  <si>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</si>
  <si>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</si>
  <si>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</si>
  <si>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</si>
  <si>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</si>
  <si>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</si>
  <si>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</si>
  <si>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</si>
  <si>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</si>
  <si>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</si>
  <si>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</si>
  <si>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</si>
  <si>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</si>
  <si>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</si>
  <si>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</si>
  <si>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</si>
  <si>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</si>
  <si>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</si>
  <si>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</si>
  <si>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</si>
  <si>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</si>
  <si>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</si>
  <si>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</si>
  <si>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</si>
  <si>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</si>
  <si>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</si>
  <si>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</si>
  <si>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</si>
  <si>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</si>
  <si>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</si>
  <si>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</si>
  <si>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</si>
  <si>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</si>
  <si>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</si>
  <si>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</si>
  <si>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</si>
  <si>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</si>
  <si>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</si>
  <si>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</si>
  <si>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</si>
  <si>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</si>
  <si>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</si>
  <si>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</si>
  <si>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</si>
  <si>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</si>
  <si>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</si>
  <si>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</si>
  <si>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</si>
  <si>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</si>
  <si>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</si>
  <si>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</si>
  <si>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</si>
  <si>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</si>
  <si>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</si>
  <si>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</si>
  <si>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</si>
  <si>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</si>
  <si>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</si>
  <si>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</si>
  <si>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</si>
  <si>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</si>
  <si>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</si>
  <si>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</si>
  <si>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</si>
  <si>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</si>
  <si>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</si>
  <si>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</si>
  <si>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</si>
  <si>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</si>
  <si>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</si>
  <si>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</si>
  <si>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</si>
  <si>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</si>
  <si>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</si>
  <si>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</si>
  <si>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</si>
  <si>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</si>
  <si>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</si>
  <si>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</si>
  <si>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</si>
  <si>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</si>
  <si>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</si>
  <si>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</si>
  <si>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</si>
  <si>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</si>
  <si>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</si>
  <si>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</si>
  <si>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</si>
  <si>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</si>
  <si>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</si>
  <si>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</si>
  <si>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</si>
  <si>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</si>
  <si>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</si>
  <si>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</si>
  <si>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</si>
  <si>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</si>
  <si>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</si>
  <si>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</si>
  <si>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</si>
  <si>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</si>
  <si>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</si>
  <si>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</si>
  <si>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</si>
  <si>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</si>
  <si>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</si>
  <si>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</si>
  <si>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</si>
  <si>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</si>
  <si>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</si>
  <si>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</si>
  <si>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</si>
  <si>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</si>
  <si>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</si>
  <si>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</si>
  <si>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</si>
  <si>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</si>
  <si>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</si>
  <si>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</si>
  <si>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</si>
  <si>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</si>
  <si>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</si>
  <si>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</si>
  <si>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</si>
  <si>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</si>
  <si>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</si>
  <si>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</si>
  <si>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</si>
  <si>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</si>
  <si>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</si>
  <si>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</si>
  <si>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</si>
  <si>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</si>
  <si>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</si>
  <si>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</si>
  <si>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</si>
  <si>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</si>
  <si>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</si>
  <si>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</si>
  <si>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</si>
  <si>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</si>
  <si>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</si>
  <si>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</si>
  <si>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</si>
  <si>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</si>
  <si>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</si>
  <si>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</si>
  <si>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</si>
  <si>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</si>
  <si>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</si>
  <si>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</si>
  <si>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</si>
  <si>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</si>
  <si>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</si>
  <si>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</si>
  <si>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</si>
  <si>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</si>
  <si>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</si>
  <si>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</si>
  <si>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</si>
  <si>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</si>
  <si>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</si>
  <si>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</si>
  <si>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</si>
  <si>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</si>
  <si>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</si>
  <si>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</si>
  <si>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</si>
  <si>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</si>
  <si>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</si>
  <si>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</si>
  <si>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</si>
  <si>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</si>
  <si>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</si>
  <si>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</si>
  <si>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</si>
  <si>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</si>
  <si>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</si>
  <si>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</si>
  <si>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</si>
  <si>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</si>
  <si>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</si>
  <si>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</si>
  <si>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</si>
  <si>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</si>
  <si>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</si>
  <si>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</si>
  <si>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</si>
  <si>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</si>
  <si>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</si>
  <si>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</si>
  <si>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</si>
  <si>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</si>
  <si>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</si>
  <si>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</si>
  <si>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</si>
  <si>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</si>
  <si>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</si>
  <si>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</si>
  <si>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</si>
  <si>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</si>
  <si>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</si>
  <si>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</si>
  <si>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</si>
  <si>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</si>
  <si>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</si>
  <si>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</si>
  <si>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</si>
  <si>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</si>
  <si>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</si>
  <si>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</si>
  <si>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</si>
  <si>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</si>
  <si>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</si>
  <si>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</si>
  <si>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</si>
  <si>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</si>
  <si>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</si>
  <si>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</si>
  <si>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</si>
  <si>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</si>
  <si>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</si>
  <si>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</si>
  <si>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</si>
  <si>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</si>
  <si>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</si>
  <si>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</si>
  <si>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</si>
  <si>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</si>
  <si>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</si>
  <si>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</si>
  <si>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</si>
  <si>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</si>
  <si>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</si>
  <si>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</si>
  <si>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</si>
  <si>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</si>
  <si>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</si>
  <si>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</si>
  <si>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</si>
  <si>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</si>
  <si>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</si>
  <si>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</si>
  <si>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</si>
  <si>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</si>
  <si>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</si>
  <si>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</si>
  <si>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</si>
  <si>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</si>
  <si>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</si>
  <si>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</si>
  <si>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</si>
  <si>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</si>
  <si>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</si>
  <si>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</si>
  <si>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</si>
  <si>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</si>
  <si>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</si>
  <si>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</si>
  <si>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</si>
  <si>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</si>
  <si>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</si>
  <si>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</si>
  <si>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</si>
  <si>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</si>
  <si>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</si>
  <si>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</si>
  <si>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</si>
  <si>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</si>
  <si>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</si>
  <si>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</si>
  <si>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</si>
  <si>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</si>
  <si>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</si>
  <si>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</si>
  <si>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</si>
  <si>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</si>
  <si>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</si>
  <si>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</si>
  <si>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</si>
  <si>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</si>
  <si>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</si>
  <si>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</si>
  <si>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</si>
  <si>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</si>
  <si>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</si>
  <si>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</si>
  <si>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</si>
  <si>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</si>
  <si>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</si>
  <si>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</si>
  <si>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</si>
  <si>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</si>
  <si>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</si>
  <si>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</si>
  <si>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</si>
  <si>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</si>
  <si>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</si>
  <si>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</si>
  <si>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</si>
  <si>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</si>
  <si>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</si>
  <si>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</si>
  <si>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</si>
  <si>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</si>
  <si>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</si>
  <si>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</si>
  <si>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</si>
  <si>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</si>
  <si>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</si>
  <si>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</si>
  <si>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</si>
  <si>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</si>
  <si>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</si>
  <si>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</si>
  <si>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</si>
  <si>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</si>
  <si>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</si>
  <si>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</si>
  <si>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</si>
  <si>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</si>
  <si>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</si>
  <si>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</si>
  <si>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</si>
  <si>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</si>
  <si>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</si>
  <si>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</si>
  <si>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</si>
  <si>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</si>
  <si>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</si>
  <si>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</si>
  <si>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</si>
  <si>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</si>
  <si>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</si>
  <si>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</si>
  <si>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</si>
  <si>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</si>
  <si>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</si>
  <si>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</si>
  <si>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</si>
  <si>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</si>
  <si>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</si>
  <si>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</si>
  <si>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</si>
  <si>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</si>
  <si>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</si>
  <si>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</si>
  <si>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</si>
  <si>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</si>
  <si>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</si>
  <si>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</si>
  <si>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</si>
  <si>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</si>
  <si>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</si>
  <si>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</si>
  <si>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</si>
  <si>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</si>
  <si>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</si>
  <si>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</si>
  <si>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</si>
  <si>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</si>
  <si>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</si>
  <si>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</si>
  <si>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</si>
  <si>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</si>
  <si>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</si>
  <si>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</si>
  <si>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</si>
  <si>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</si>
  <si>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</si>
  <si>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</si>
  <si>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</si>
  <si>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</si>
  <si>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</si>
  <si>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</si>
  <si>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</si>
  <si>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</si>
  <si>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</si>
  <si>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</si>
  <si>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</si>
  <si>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</si>
  <si>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</si>
  <si>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</si>
  <si>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</si>
  <si>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</si>
  <si>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</si>
  <si>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</si>
  <si>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</si>
  <si>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</si>
  <si>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</si>
  <si>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</si>
  <si>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</si>
  <si>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</si>
  <si>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</si>
  <si>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</si>
  <si>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</si>
  <si>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</si>
  <si>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</si>
  <si>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</si>
  <si>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</si>
  <si>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</si>
  <si>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</si>
  <si>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</si>
  <si>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</si>
  <si>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</si>
  <si>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</si>
  <si>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</si>
  <si>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</si>
  <si>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</si>
  <si>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</si>
  <si>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</si>
  <si>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</si>
  <si>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</si>
  <si>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</si>
  <si>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</si>
  <si>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</si>
  <si>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</si>
  <si>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</si>
  <si>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</si>
  <si>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</si>
  <si>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</si>
  <si>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</si>
  <si>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</si>
  <si>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</si>
  <si>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</si>
  <si>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</si>
  <si>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</si>
  <si>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</si>
  <si>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</si>
  <si>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</si>
  <si>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</si>
  <si>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</si>
  <si>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</si>
  <si>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</si>
  <si>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</si>
  <si>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</si>
  <si>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</si>
  <si>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</si>
  <si>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</si>
  <si>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</si>
  <si>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</si>
  <si>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</si>
  <si>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</si>
  <si>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</si>
  <si>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</si>
  <si>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</si>
  <si>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</si>
  <si>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</si>
  <si>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</si>
  <si>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</si>
  <si>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</si>
  <si>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</si>
  <si>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</si>
  <si>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</si>
  <si>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</si>
  <si>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</si>
  <si>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</si>
  <si>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</si>
  <si>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</si>
  <si>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</si>
  <si>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</si>
  <si>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</si>
  <si>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</si>
  <si>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</si>
  <si>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</si>
  <si>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</si>
  <si>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</si>
  <si>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</si>
  <si>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</si>
  <si>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</si>
  <si>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</si>
  <si>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</si>
  <si>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</si>
  <si>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</si>
  <si>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</si>
  <si>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</si>
  <si>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</si>
  <si>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</si>
  <si>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</si>
  <si>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</si>
  <si>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</si>
  <si>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</si>
  <si>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</si>
  <si>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</si>
  <si>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</si>
  <si>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</si>
  <si>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</si>
  <si>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</si>
  <si>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</si>
  <si>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</si>
  <si>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</si>
  <si>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</si>
  <si>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</si>
  <si>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</si>
  <si>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</si>
  <si>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</si>
  <si>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</si>
  <si>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</si>
  <si>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</si>
  <si>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</si>
  <si>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</si>
  <si>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</si>
  <si>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</si>
  <si>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</si>
  <si>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</si>
  <si>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</si>
  <si>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</si>
  <si>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</si>
  <si>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</si>
  <si>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</si>
  <si>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</si>
  <si>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</si>
  <si>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</si>
  <si>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</si>
  <si>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</si>
  <si>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</si>
  <si>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</si>
  <si>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</si>
  <si>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</si>
  <si>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</si>
  <si>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</si>
  <si>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</si>
  <si>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</si>
  <si>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</si>
  <si>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</si>
  <si>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</si>
  <si>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</si>
  <si>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</si>
  <si>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</si>
  <si>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</si>
  <si>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</si>
  <si>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</si>
  <si>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</si>
  <si>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</si>
  <si>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</si>
  <si>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</si>
  <si>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</si>
  <si>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</si>
  <si>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</si>
  <si>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</si>
  <si>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</si>
  <si>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</si>
  <si>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</si>
  <si>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</si>
  <si>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</si>
  <si>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</si>
  <si>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</si>
  <si>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</si>
  <si>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</si>
  <si>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</si>
  <si>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</si>
  <si>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</si>
  <si>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</si>
  <si>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</si>
  <si>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</si>
  <si>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</si>
  <si>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</si>
  <si>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</si>
  <si>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</si>
  <si>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</si>
  <si>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</si>
  <si>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</si>
  <si>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</si>
  <si>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</si>
  <si>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</si>
  <si>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</si>
  <si>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</si>
  <si>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</si>
  <si>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</si>
  <si>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</si>
  <si>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</si>
  <si>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</si>
  <si>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</si>
  <si>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</si>
  <si>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</si>
  <si>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</si>
  <si>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</si>
  <si>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</si>
  <si>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</si>
  <si>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</si>
  <si>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</si>
  <si>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</si>
  <si>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</si>
  <si>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</si>
  <si>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</si>
  <si>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</si>
  <si>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</si>
  <si>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</si>
  <si>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</si>
  <si>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</si>
  <si>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</si>
  <si>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</si>
  <si>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</si>
  <si>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</si>
  <si>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</si>
  <si>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</si>
  <si>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</si>
  <si>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</si>
  <si>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</si>
  <si>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</si>
  <si>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</si>
  <si>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</si>
  <si>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</si>
  <si>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</si>
  <si>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</si>
  <si>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</si>
  <si>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</si>
  <si>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</si>
  <si>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</si>
  <si>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</si>
  <si>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</si>
  <si>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</si>
  <si>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</si>
  <si>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</si>
  <si>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</si>
  <si>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</si>
  <si>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</si>
  <si>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</si>
  <si>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</si>
  <si>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</si>
  <si>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</si>
  <si>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</si>
  <si>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</si>
  <si>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</si>
  <si>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</si>
  <si>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</si>
  <si>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</si>
  <si>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</si>
  <si>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</si>
  <si>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</si>
  <si>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</si>
  <si>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</si>
  <si>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</si>
  <si>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</si>
  <si>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</si>
  <si>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</si>
  <si>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</si>
  <si>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</si>
  <si>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</si>
  <si>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</si>
  <si>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</si>
  <si>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</si>
  <si>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</si>
  <si>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</si>
  <si>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</si>
  <si>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</si>
  <si>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</si>
  <si>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</si>
  <si>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</si>
  <si>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</si>
  <si>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</si>
  <si>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</si>
  <si>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</si>
  <si>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</si>
  <si>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</si>
  <si>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</si>
  <si>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</si>
  <si>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</si>
  <si>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</si>
  <si>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</si>
  <si>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</si>
  <si>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</si>
  <si>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</si>
  <si>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</si>
  <si>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</si>
  <si>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</si>
  <si>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</si>
  <si>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</si>
  <si>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</si>
  <si>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</si>
  <si>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</si>
  <si>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</si>
  <si>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</si>
  <si>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</si>
  <si>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</si>
  <si>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</si>
  <si>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</si>
  <si>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</si>
  <si>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</si>
  <si>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</si>
  <si>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</si>
  <si>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</si>
  <si>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</si>
  <si>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</si>
  <si>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</si>
  <si>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</si>
  <si>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</si>
  <si>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</si>
  <si>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</si>
  <si>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</si>
  <si>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</si>
  <si>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</si>
  <si>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</si>
  <si>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</si>
  <si>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</si>
  <si>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</si>
  <si>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</si>
  <si>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</si>
  <si>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</si>
  <si>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</si>
  <si>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</si>
  <si>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</si>
  <si>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</si>
  <si>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</si>
  <si>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</si>
  <si>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</si>
  <si>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</si>
  <si>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</si>
  <si>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</si>
  <si>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</si>
  <si>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</si>
  <si>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</si>
  <si>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</si>
  <si>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</si>
  <si>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</si>
  <si>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</si>
  <si>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</si>
  <si>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</si>
  <si>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</si>
  <si>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</si>
  <si>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</si>
  <si>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</si>
  <si>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</si>
  <si>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</si>
  <si>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</si>
  <si>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</si>
  <si>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</si>
  <si>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</si>
  <si>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</si>
  <si>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</si>
  <si>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</si>
  <si>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</si>
  <si>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</si>
  <si>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</si>
  <si>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</si>
  <si>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</si>
  <si>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</si>
  <si>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</si>
  <si>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</si>
  <si>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</si>
  <si>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</si>
  <si>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</si>
  <si>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</si>
  <si>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</si>
  <si>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</si>
  <si>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</si>
  <si>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</si>
  <si>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</si>
  <si>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</si>
  <si>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</si>
  <si>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</si>
  <si>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</si>
  <si>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</si>
  <si>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</si>
  <si>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</si>
  <si>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</si>
  <si>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</si>
  <si>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</si>
  <si>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</si>
  <si>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</si>
  <si>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</si>
  <si>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</si>
  <si>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</si>
  <si>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</si>
  <si>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</si>
  <si>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</si>
  <si>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</si>
  <si>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</si>
  <si>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</si>
  <si>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</si>
  <si>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</si>
  <si>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</si>
  <si>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</si>
  <si>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</si>
  <si>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</si>
  <si>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</si>
  <si>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</si>
  <si>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</si>
  <si>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</si>
  <si>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</si>
  <si>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</si>
  <si>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</si>
  <si>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</si>
  <si>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</si>
  <si>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</si>
  <si>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</si>
  <si>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</si>
  <si>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</si>
  <si>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</si>
  <si>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</si>
  <si>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</si>
  <si>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</si>
  <si>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</si>
  <si>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</si>
  <si>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</si>
  <si>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</si>
  <si>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</si>
  <si>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</si>
  <si>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</si>
  <si>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</si>
  <si>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</si>
  <si>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</si>
  <si>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</si>
  <si>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</si>
  <si>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</si>
  <si>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</si>
  <si>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</si>
  <si>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</si>
  <si>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</si>
  <si>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</si>
  <si>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</si>
  <si>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</si>
  <si>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</si>
  <si>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</si>
  <si>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</si>
  <si>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</si>
  <si>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</si>
  <si>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</si>
  <si>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</si>
  <si>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</si>
  <si>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</si>
  <si>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</si>
  <si>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</si>
  <si>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</si>
  <si>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</si>
  <si>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</si>
  <si>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</si>
  <si>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</si>
  <si>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</si>
  <si>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</si>
  <si>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</si>
  <si>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</si>
  <si>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</si>
  <si>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</si>
  <si>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</si>
  <si>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</si>
  <si>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</si>
  <si>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</si>
  <si>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</si>
  <si>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</si>
  <si>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</si>
  <si>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</si>
  <si>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</si>
  <si>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</si>
  <si>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</si>
  <si>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</si>
  <si>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</si>
  <si>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</si>
  <si>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</si>
  <si>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</si>
  <si>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</si>
  <si>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</si>
  <si>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</si>
  <si>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</si>
  <si>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</si>
  <si>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</si>
  <si>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</si>
  <si>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</si>
  <si>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</si>
  <si>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</si>
  <si>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</si>
  <si>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</si>
  <si>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</si>
  <si>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</si>
  <si>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</si>
  <si>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</si>
  <si>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</si>
  <si>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</si>
  <si>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</si>
  <si>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</si>
  <si>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</si>
  <si>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</si>
  <si>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</si>
  <si>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</si>
  <si>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</si>
  <si>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</si>
  <si>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</si>
  <si>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</si>
  <si>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</si>
  <si>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</si>
  <si>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</si>
  <si>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</si>
  <si>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</si>
  <si>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</si>
  <si>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</si>
  <si>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</si>
  <si>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</si>
  <si>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</si>
  <si>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</si>
  <si>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</si>
  <si>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</si>
  <si>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</si>
  <si>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</si>
  <si>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</si>
  <si>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</si>
  <si>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</si>
  <si>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</si>
  <si>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</si>
  <si>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</si>
  <si>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</si>
  <si>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</si>
  <si>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</si>
  <si>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</si>
  <si>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</si>
  <si>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</si>
  <si>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</si>
  <si>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</si>
  <si>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</si>
  <si>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</si>
  <si>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</si>
  <si>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</si>
  <si>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</si>
  <si>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</si>
  <si>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</si>
  <si>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</si>
  <si>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</si>
  <si>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</si>
  <si>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</si>
  <si>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</si>
  <si>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</si>
  <si>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</si>
  <si>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</si>
  <si>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</si>
  <si>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</si>
  <si>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</si>
  <si>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</si>
  <si>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</si>
  <si>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</si>
  <si>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</si>
  <si>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</si>
  <si>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</si>
  <si>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</si>
  <si>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</si>
  <si>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</si>
  <si>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</si>
  <si>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</si>
  <si>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</si>
  <si>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</si>
  <si>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</si>
  <si>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</si>
  <si>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</si>
  <si>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</si>
  <si>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</si>
  <si>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</si>
  <si>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</si>
  <si>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</si>
  <si>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</si>
  <si>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</si>
  <si>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</si>
  <si>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</si>
  <si>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</si>
  <si>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</si>
  <si>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</si>
  <si>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</si>
  <si>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</si>
  <si>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</si>
  <si>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</si>
  <si>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</si>
  <si>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</si>
  <si>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</si>
  <si>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</si>
  <si>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</si>
  <si>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</si>
  <si>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</si>
  <si>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</si>
  <si>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</si>
  <si>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</si>
  <si>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</si>
  <si>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</si>
  <si>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</si>
  <si>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</si>
  <si>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</si>
  <si>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</si>
  <si>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</si>
  <si>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</si>
  <si>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</si>
  <si>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</si>
  <si>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</si>
  <si>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</si>
  <si>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</si>
  <si>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</si>
  <si>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</si>
  <si>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</si>
  <si>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</si>
  <si>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</si>
  <si>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</si>
  <si>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</si>
  <si>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</si>
  <si>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</si>
  <si>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</si>
  <si>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</si>
  <si>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</si>
  <si>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</si>
  <si>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</si>
  <si>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</si>
  <si>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</si>
  <si>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</si>
  <si>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</si>
  <si>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</si>
  <si>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</si>
  <si>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</si>
  <si>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</si>
  <si>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</si>
  <si>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</si>
  <si>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</si>
  <si>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</si>
  <si>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</si>
  <si>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</si>
  <si>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</si>
  <si>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</si>
  <si>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</si>
  <si>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</si>
  <si>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</si>
  <si>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</si>
  <si>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</si>
  <si>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</si>
  <si>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</si>
  <si>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</si>
  <si>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</si>
  <si>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</si>
  <si>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</si>
  <si>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</si>
  <si>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</si>
  <si>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</si>
  <si>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</si>
  <si>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</si>
  <si>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</si>
  <si>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</si>
  <si>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</si>
  <si>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</si>
  <si>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</si>
  <si>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</si>
  <si>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</si>
  <si>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</si>
  <si>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</si>
  <si>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</si>
  <si>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</si>
  <si>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</si>
  <si>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</si>
  <si>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</si>
  <si>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</si>
  <si>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</si>
  <si>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</si>
  <si>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</si>
  <si>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</si>
  <si>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</si>
  <si>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</si>
  <si>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</si>
  <si>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</si>
  <si>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</si>
  <si>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</si>
  <si>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</si>
  <si>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</si>
  <si>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</si>
  <si>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</si>
  <si>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</si>
  <si>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</si>
  <si>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</si>
  <si>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</si>
  <si>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</si>
  <si>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</si>
  <si>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</si>
  <si>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</si>
  <si>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</si>
  <si>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</si>
  <si>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</si>
  <si>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</si>
  <si>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</si>
  <si>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</si>
  <si>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</si>
  <si>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</si>
  <si>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</si>
  <si>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</si>
  <si>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</si>
  <si>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</si>
  <si>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</si>
  <si>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</si>
  <si>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</si>
  <si>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</si>
  <si>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</si>
  <si>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</si>
  <si>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</si>
  <si>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</si>
  <si>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</si>
  <si>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</si>
  <si>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</si>
  <si>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</si>
  <si>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</si>
  <si>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</si>
  <si>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</si>
  <si>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</si>
  <si>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</si>
  <si>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</si>
  <si>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</si>
  <si>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</si>
  <si>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</si>
  <si>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</si>
  <si>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</si>
  <si>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</si>
  <si>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</si>
  <si>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</si>
  <si>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</si>
  <si>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</si>
  <si>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</si>
  <si>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</si>
  <si>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</si>
  <si>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</si>
  <si>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</si>
  <si>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</si>
  <si>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</si>
  <si>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</si>
  <si>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</si>
  <si>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</si>
  <si>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</si>
  <si>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</si>
  <si>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</si>
  <si>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</si>
  <si>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</si>
  <si>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</si>
  <si>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</si>
  <si>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</si>
  <si>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</si>
  <si>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</si>
  <si>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</si>
  <si>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</si>
  <si>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</si>
  <si>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</si>
  <si>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</si>
  <si>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</si>
  <si>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</si>
  <si>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</si>
  <si>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</si>
  <si>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</si>
  <si>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</si>
  <si>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</si>
  <si>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</si>
  <si>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</si>
  <si>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</si>
  <si>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</si>
  <si>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</si>
  <si>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</si>
  <si>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</si>
  <si>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</si>
  <si>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</si>
  <si>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</si>
  <si>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</si>
  <si>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</si>
  <si>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</si>
  <si>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</si>
  <si>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</si>
  <si>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</si>
  <si>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</si>
  <si>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</si>
  <si>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</si>
  <si>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</si>
  <si>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</si>
  <si>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</si>
  <si>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</si>
  <si>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</si>
  <si>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</si>
  <si>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</si>
  <si>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</si>
  <si>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</si>
  <si>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</si>
  <si>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</si>
  <si>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</si>
  <si>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</si>
  <si>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</si>
  <si>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</si>
  <si>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</si>
  <si>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</si>
  <si>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</si>
  <si>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</si>
  <si>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</si>
  <si>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</si>
  <si>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</si>
  <si>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</si>
  <si>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</si>
  <si>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</si>
  <si>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</si>
  <si>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</si>
  <si>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</si>
  <si>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</si>
  <si>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</si>
  <si>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</si>
  <si>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</si>
  <si>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</si>
  <si>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</si>
  <si>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</si>
  <si>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</si>
  <si>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</si>
  <si>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</si>
  <si>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</si>
  <si>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</si>
  <si>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</si>
  <si>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</si>
  <si>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</si>
  <si>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</si>
  <si>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</si>
  <si>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</si>
  <si>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</si>
  <si>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</si>
  <si>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</si>
  <si>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</si>
  <si>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</si>
  <si>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</si>
  <si>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</si>
  <si>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</si>
  <si>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</si>
  <si>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</si>
  <si>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</si>
  <si>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</si>
  <si>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</si>
  <si>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</si>
  <si>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</si>
  <si>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</si>
  <si>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</si>
  <si>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</si>
  <si>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</si>
  <si>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</si>
  <si>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</si>
  <si>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</si>
  <si>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</si>
  <si>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</si>
  <si>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</si>
  <si>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</si>
  <si>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</si>
  <si>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</si>
  <si>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</si>
  <si>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</si>
  <si>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</si>
  <si>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</si>
  <si>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</si>
  <si>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</si>
  <si>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</si>
  <si>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</si>
  <si>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</si>
  <si>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</si>
  <si>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</si>
  <si>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</si>
  <si>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</si>
  <si>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</si>
  <si>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</si>
  <si>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</si>
  <si>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</si>
  <si>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</si>
  <si>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</si>
  <si>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</si>
  <si>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</si>
  <si>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</si>
  <si>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</si>
  <si>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</si>
  <si>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</si>
  <si>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</si>
  <si>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</si>
  <si>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</si>
  <si>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</si>
  <si>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</si>
  <si>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</si>
  <si>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</si>
  <si>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</si>
  <si>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</si>
  <si>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</si>
  <si>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</si>
  <si>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</si>
  <si>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</si>
  <si>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</si>
  <si>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</si>
  <si>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</si>
  <si>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</si>
  <si>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</si>
  <si>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</si>
  <si>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</si>
  <si>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</si>
  <si>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</si>
  <si>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</si>
  <si>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</si>
  <si>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</si>
  <si>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</si>
  <si>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</si>
  <si>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</si>
  <si>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</si>
  <si>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</si>
  <si>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</si>
  <si>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</si>
  <si>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</si>
  <si>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</si>
  <si>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</si>
  <si>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</si>
  <si>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</si>
  <si>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</si>
  <si>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</si>
  <si>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</si>
  <si>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</si>
  <si>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</si>
  <si>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</si>
  <si>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</si>
  <si>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</si>
  <si>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</si>
  <si>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</si>
  <si>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</si>
  <si>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</si>
  <si>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</si>
  <si>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</si>
  <si>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</si>
  <si>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</si>
  <si>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</si>
  <si>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</si>
  <si>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</si>
  <si>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</si>
  <si>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</si>
  <si>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</si>
  <si>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</si>
  <si>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</si>
  <si>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</si>
  <si>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</si>
  <si>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</si>
  <si>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</si>
  <si>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</si>
  <si>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</si>
  <si>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</si>
  <si>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</si>
  <si>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</si>
  <si>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</si>
  <si>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</si>
  <si>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</si>
  <si>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</si>
  <si>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</si>
  <si>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</si>
  <si>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</si>
  <si>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</si>
  <si>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</si>
  <si>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</si>
  <si>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</si>
  <si>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</si>
  <si>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</si>
  <si>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</si>
  <si>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</si>
  <si>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</si>
  <si>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</si>
  <si>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</si>
  <si>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</si>
  <si>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</si>
  <si>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</si>
  <si>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</si>
  <si>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</si>
  <si>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</si>
  <si>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</si>
  <si>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</si>
  <si>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</si>
  <si>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</si>
  <si>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</si>
  <si>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</si>
  <si>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</si>
  <si>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</si>
  <si>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</si>
  <si>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</si>
  <si>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</si>
  <si>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</si>
  <si>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</si>
  <si>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</si>
  <si>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</si>
  <si>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</si>
  <si>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</si>
  <si>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</si>
  <si>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</si>
  <si>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</si>
  <si>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</si>
  <si>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</si>
  <si>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</si>
  <si>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</si>
  <si>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</si>
  <si>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</si>
  <si>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</si>
  <si>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</si>
  <si>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</si>
  <si>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</si>
  <si>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</si>
  <si>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</si>
  <si>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</si>
  <si>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</si>
  <si>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</si>
  <si>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</si>
  <si>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</si>
  <si>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</si>
  <si>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</si>
  <si>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</si>
  <si>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</si>
  <si>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</si>
  <si>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</si>
  <si>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</si>
  <si>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</si>
  <si>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</si>
  <si>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</si>
  <si>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</si>
  <si>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</si>
  <si>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</si>
  <si>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</si>
  <si>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</si>
  <si>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</si>
  <si>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</si>
  <si>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</si>
  <si>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</si>
  <si>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</si>
  <si>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</si>
  <si>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</si>
  <si>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</si>
  <si>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</si>
  <si>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</si>
  <si>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</si>
  <si>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</si>
  <si>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</si>
  <si>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</si>
  <si>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</si>
  <si>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</si>
  <si>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</si>
  <si>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</si>
  <si>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</si>
  <si>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</si>
  <si>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</si>
  <si>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</si>
  <si>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</si>
  <si>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</si>
  <si>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</si>
  <si>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</si>
  <si>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</si>
  <si>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</si>
  <si>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</si>
  <si>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</si>
  <si>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</si>
  <si>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</si>
  <si>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</si>
  <si>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</si>
  <si>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</si>
  <si>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</si>
  <si>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</si>
  <si>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</si>
  <si>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</si>
  <si>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</si>
  <si>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</si>
  <si>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</si>
  <si>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</si>
  <si>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</si>
  <si>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</si>
  <si>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</si>
  <si>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</si>
  <si>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</si>
  <si>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</si>
  <si>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</si>
  <si>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</si>
  <si>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</si>
  <si>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</si>
  <si>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</si>
  <si>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</si>
  <si>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</si>
  <si>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</si>
  <si>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</si>
  <si>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</si>
  <si>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</si>
  <si>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</si>
  <si>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</si>
  <si>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</si>
  <si>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</si>
  <si>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</si>
  <si>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</si>
  <si>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</si>
  <si>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</si>
  <si>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</si>
  <si>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</si>
  <si>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</si>
  <si>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</si>
  <si>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</si>
  <si>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</si>
  <si>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</si>
  <si>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</si>
  <si>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</si>
  <si>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</si>
  <si>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</si>
  <si>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</si>
  <si>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</si>
  <si>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</si>
  <si>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</si>
  <si>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</si>
  <si>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</si>
  <si>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</si>
  <si>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</si>
  <si>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</si>
  <si>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</si>
  <si>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</si>
  <si>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</si>
  <si>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</si>
  <si>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</si>
  <si>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</si>
  <si>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</si>
  <si>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</si>
  <si>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</si>
  <si>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</si>
  <si>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</si>
  <si>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</si>
  <si>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</si>
  <si>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</si>
  <si>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</si>
  <si>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</si>
  <si>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</si>
  <si>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</si>
  <si>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</si>
  <si>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</si>
  <si>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</si>
  <si>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</si>
  <si>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</si>
  <si>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</si>
  <si>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</si>
  <si>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</si>
  <si>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</si>
  <si>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</si>
  <si>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</si>
  <si>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</si>
  <si>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</si>
  <si>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</si>
  <si>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</si>
  <si>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</si>
  <si>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</si>
  <si>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</si>
  <si>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</si>
  <si>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</si>
  <si>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</si>
  <si>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</si>
  <si>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</si>
  <si>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</si>
  <si>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</si>
  <si>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</si>
  <si>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</si>
  <si>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</si>
  <si>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</si>
  <si>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</si>
  <si>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</si>
  <si>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</si>
  <si>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</si>
  <si>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</si>
  <si>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</si>
  <si>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</si>
  <si>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</si>
  <si>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</si>
  <si>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</si>
  <si>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</si>
  <si>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</si>
  <si>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</si>
  <si>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</si>
  <si>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</si>
  <si>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</si>
  <si>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</si>
  <si>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</si>
  <si>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</si>
  <si>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</si>
  <si>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</si>
  <si>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</si>
  <si>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</si>
  <si>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</si>
  <si>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</si>
  <si>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</si>
  <si>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</si>
  <si>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</si>
  <si>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</si>
  <si>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</si>
  <si>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</si>
  <si>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</si>
  <si>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</si>
  <si>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</si>
  <si>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</si>
  <si>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</si>
  <si>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</si>
  <si>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</si>
  <si>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</si>
  <si>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</si>
  <si>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</si>
  <si>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</si>
  <si>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</si>
  <si>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</si>
  <si>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</si>
  <si>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</si>
  <si>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</si>
  <si>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</si>
  <si>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</si>
  <si>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</si>
  <si>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</si>
  <si>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</si>
  <si>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</si>
  <si>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</si>
  <si>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</si>
  <si>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</si>
  <si>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</si>
  <si>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</si>
  <si>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</si>
  <si>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</si>
  <si>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</si>
  <si>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</si>
  <si>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</si>
  <si>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</si>
  <si>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</si>
  <si>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</si>
  <si>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</si>
  <si>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</si>
  <si>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</si>
  <si>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</si>
  <si>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</si>
  <si>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</si>
  <si>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</si>
  <si>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</si>
  <si>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</si>
  <si>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</si>
  <si>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</si>
  <si>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</si>
  <si>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</si>
  <si>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</si>
  <si>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</si>
  <si>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</si>
  <si>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</si>
  <si>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</si>
  <si>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</si>
  <si>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</si>
  <si>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</si>
  <si>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</si>
  <si>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</si>
  <si>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</si>
  <si>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</si>
  <si>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</si>
  <si>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</si>
  <si>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</si>
  <si>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</si>
  <si>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</si>
  <si>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</si>
  <si>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</si>
  <si>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</si>
  <si>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</si>
  <si>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</si>
  <si>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</si>
  <si>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</si>
  <si>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</si>
  <si>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</si>
  <si>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</si>
  <si>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</si>
  <si>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</si>
  <si>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</si>
  <si>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</si>
  <si>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</si>
  <si>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</si>
  <si>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</si>
  <si>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</si>
  <si>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</si>
  <si>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</si>
  <si>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</si>
  <si>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</si>
  <si>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</si>
  <si>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</si>
  <si>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</si>
  <si>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</si>
  <si>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</si>
  <si>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</si>
  <si>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</si>
  <si>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</si>
  <si>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</si>
  <si>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</si>
  <si>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</si>
  <si>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</si>
  <si>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</si>
  <si>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</si>
  <si>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</si>
  <si>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</si>
  <si>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</si>
  <si>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</si>
  <si>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</si>
  <si>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</si>
  <si>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</si>
  <si>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</si>
  <si>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</si>
  <si>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</si>
  <si>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</si>
  <si>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</si>
  <si>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</si>
  <si>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</si>
  <si>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</si>
  <si>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</si>
  <si>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</si>
  <si>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</si>
  <si>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</si>
  <si>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</si>
  <si>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</si>
  <si>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</si>
  <si>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</si>
  <si>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</si>
  <si>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</si>
  <si>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</si>
  <si>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</si>
  <si>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</si>
  <si>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</si>
  <si>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</si>
  <si>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</si>
  <si>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</si>
  <si>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</si>
  <si>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</si>
  <si>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</si>
  <si>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</si>
  <si>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</si>
  <si>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</si>
  <si>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</si>
  <si>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</si>
  <si>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</si>
  <si>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</si>
  <si>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</si>
  <si>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</si>
  <si>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</si>
  <si>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</si>
  <si>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</si>
  <si>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</si>
  <si>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</si>
  <si>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</si>
  <si>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</si>
  <si>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</si>
  <si>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</si>
  <si>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</si>
  <si>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</si>
  <si>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</si>
  <si>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</si>
  <si>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</si>
  <si>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</si>
  <si>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</si>
  <si>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</si>
  <si>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</si>
  <si>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</si>
  <si>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</si>
  <si>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</si>
  <si>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</si>
  <si>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</si>
  <si>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</si>
  <si>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</si>
  <si>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</si>
  <si>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</si>
  <si>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</si>
  <si>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</si>
  <si>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</si>
  <si>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</si>
  <si>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</si>
  <si>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</si>
  <si>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</si>
  <si>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</si>
  <si>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</si>
  <si>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</si>
  <si>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</si>
  <si>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</si>
  <si>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</si>
  <si>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</si>
  <si>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</si>
  <si>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</si>
  <si>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</si>
  <si>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</si>
  <si>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</si>
  <si>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</si>
  <si>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</si>
  <si>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</si>
  <si>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</si>
  <si>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</si>
  <si>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</si>
  <si>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</si>
  <si>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</si>
  <si>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</si>
  <si>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</si>
  <si>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</si>
  <si>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</si>
  <si>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</si>
  <si>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</si>
  <si>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</si>
  <si>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</si>
  <si>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</si>
  <si>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</si>
  <si>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</si>
  <si>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</si>
  <si>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</si>
  <si>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</si>
  <si>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</si>
  <si>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</si>
  <si>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</si>
  <si>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</si>
  <si>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</si>
  <si>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</si>
  <si>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</si>
  <si>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</si>
  <si>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</si>
  <si>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</si>
  <si>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</si>
  <si>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</si>
  <si>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</si>
  <si>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</si>
  <si>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</si>
  <si>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</si>
  <si>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</si>
  <si>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</si>
  <si>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</si>
  <si>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</si>
  <si>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</si>
  <si>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</si>
  <si>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</si>
  <si>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</si>
  <si>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</si>
  <si>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</si>
  <si>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</si>
  <si>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</si>
  <si>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</si>
  <si>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</si>
  <si>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</si>
  <si>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</si>
  <si>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</si>
  <si>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</si>
  <si>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</si>
  <si>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</si>
  <si>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</si>
  <si>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</si>
  <si>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</si>
  <si>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</si>
  <si>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</si>
  <si>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</si>
  <si>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</si>
  <si>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</si>
  <si>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</si>
  <si>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</si>
  <si>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</si>
  <si>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</si>
  <si>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</si>
  <si>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</si>
  <si>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</si>
  <si>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</si>
  <si>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</si>
  <si>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</si>
  <si>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</si>
  <si>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</si>
  <si>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</si>
  <si>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</si>
  <si>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</si>
  <si>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</si>
  <si>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</si>
  <si>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</si>
  <si>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</si>
  <si>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</si>
  <si>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</si>
  <si>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</si>
  <si>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</si>
  <si>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</si>
  <si>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</si>
  <si>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</si>
  <si>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</si>
  <si>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</si>
  <si>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</si>
  <si>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</si>
  <si>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</si>
  <si>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</si>
  <si>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</si>
  <si>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</si>
  <si>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</si>
  <si>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</si>
  <si>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</si>
  <si>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</si>
  <si>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</si>
  <si>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</si>
  <si>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</si>
  <si>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</si>
  <si>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</si>
  <si>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</si>
  <si>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</si>
  <si>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</si>
  <si>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</si>
  <si>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</si>
  <si>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</si>
  <si>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</si>
  <si>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</si>
  <si>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</si>
  <si>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</si>
  <si>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</si>
  <si>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</si>
  <si>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</si>
  <si>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</si>
  <si>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</si>
  <si>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</si>
  <si>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</si>
  <si>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</si>
  <si>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</si>
  <si>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</si>
  <si>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</si>
  <si>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</si>
  <si>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</si>
  <si>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</si>
  <si>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</si>
  <si>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</si>
  <si>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</si>
  <si>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</si>
  <si>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</si>
  <si>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</si>
  <si>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</si>
  <si>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</si>
  <si>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</si>
  <si>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</si>
  <si>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</si>
  <si>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</si>
  <si>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</si>
  <si>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</si>
  <si>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</si>
  <si>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</si>
  <si>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</si>
  <si>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</si>
  <si>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</si>
  <si>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</si>
  <si>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</si>
  <si>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</si>
  <si>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</si>
  <si>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</si>
  <si>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</si>
  <si>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</si>
  <si>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</si>
  <si>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</si>
  <si>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</si>
  <si>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</si>
  <si>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</si>
  <si>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</si>
  <si>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</si>
  <si>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</si>
  <si>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</si>
  <si>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</si>
  <si>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</si>
  <si>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</si>
  <si>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</si>
  <si>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</si>
  <si>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</si>
  <si>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</si>
  <si>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</si>
  <si>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</si>
  <si>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</si>
  <si>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</si>
  <si>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</si>
  <si>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</si>
  <si>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</si>
  <si>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</si>
  <si>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</si>
  <si>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</si>
  <si>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</si>
  <si>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</si>
  <si>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</si>
  <si>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</si>
  <si>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</si>
  <si>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</si>
  <si>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</si>
  <si>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</si>
  <si>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</si>
  <si>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</si>
  <si>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</si>
  <si>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</si>
  <si>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</si>
  <si>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</si>
  <si>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</si>
  <si>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</si>
  <si>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</si>
  <si>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</si>
  <si>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</si>
  <si>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</si>
  <si>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</si>
  <si>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</si>
  <si>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</si>
  <si>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</si>
  <si>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</si>
  <si>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</si>
  <si>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</si>
  <si>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</si>
  <si>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</si>
  <si>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</si>
  <si>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</si>
  <si>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</si>
  <si>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</si>
  <si>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</si>
  <si>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</si>
  <si>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</si>
  <si>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</si>
  <si>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</si>
  <si>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</si>
  <si>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</si>
  <si>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</si>
  <si>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</si>
  <si>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</si>
  <si>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</si>
  <si>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</si>
  <si>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</si>
  <si>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</si>
  <si>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</si>
  <si>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</si>
  <si>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</si>
  <si>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</si>
  <si>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</si>
  <si>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</si>
  <si>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</si>
  <si>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</si>
  <si>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</si>
  <si>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</si>
  <si>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</si>
  <si>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</si>
  <si>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</si>
  <si>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</si>
  <si>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</si>
  <si>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</si>
  <si>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</si>
  <si>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</si>
  <si>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</si>
  <si>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</si>
  <si>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</si>
  <si>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</si>
  <si>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</si>
  <si>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</si>
  <si>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</si>
  <si>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</si>
  <si>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</si>
  <si>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</si>
  <si>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</si>
  <si>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</si>
  <si>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</si>
  <si>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</si>
  <si>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</si>
  <si>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</si>
  <si>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</si>
  <si>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</si>
  <si>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</si>
  <si>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</si>
  <si>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</si>
  <si>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</si>
  <si>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</si>
  <si>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</si>
  <si>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</si>
  <si>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</si>
  <si>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</si>
  <si>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</si>
  <si>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</si>
  <si>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</si>
  <si>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</si>
  <si>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</si>
  <si>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</si>
  <si>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</si>
  <si>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</si>
  <si>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</si>
  <si>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</si>
  <si>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</si>
  <si>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</si>
  <si>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</si>
  <si>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</si>
  <si>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</si>
  <si>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</si>
  <si>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</si>
  <si>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</si>
  <si>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</si>
  <si>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</si>
  <si>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</si>
  <si>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</si>
  <si>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</si>
  <si>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</si>
  <si>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</si>
  <si>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</si>
  <si>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</si>
  <si>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</si>
  <si>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</si>
  <si>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</si>
  <si>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</si>
  <si>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</si>
  <si>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</si>
  <si>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</si>
  <si>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</si>
  <si>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</si>
  <si>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</si>
  <si>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</si>
  <si>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</si>
  <si>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</si>
  <si>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</si>
  <si>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</si>
  <si>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</si>
  <si>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</si>
  <si>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</si>
  <si>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</si>
  <si>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</si>
  <si>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</si>
  <si>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</si>
  <si>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</si>
  <si>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</si>
  <si>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</si>
  <si>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</si>
  <si>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</si>
  <si>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</si>
  <si>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</si>
  <si>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</si>
  <si>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</si>
  <si>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</si>
  <si>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</si>
  <si>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</si>
  <si>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</si>
  <si>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</si>
  <si>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</si>
  <si>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</si>
  <si>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</si>
  <si>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</si>
  <si>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</si>
  <si>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</si>
  <si>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</si>
  <si>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</si>
  <si>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</si>
  <si>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</si>
  <si>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</si>
  <si>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</si>
  <si>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</si>
  <si>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</si>
  <si>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</si>
  <si>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</si>
  <si>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</si>
  <si>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</si>
  <si>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</si>
  <si>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</si>
  <si>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</si>
  <si>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</si>
  <si>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</si>
  <si>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</si>
  <si>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</si>
  <si>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</si>
  <si>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</si>
  <si>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</si>
  <si>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</si>
  <si>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</si>
  <si>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</si>
  <si>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</si>
  <si>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</si>
  <si>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</si>
  <si>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</si>
  <si>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</si>
  <si>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</si>
  <si>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</si>
  <si>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</si>
  <si>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</si>
  <si>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</si>
  <si>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</si>
  <si>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</si>
  <si>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</si>
  <si>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</si>
  <si>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</si>
  <si>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</si>
  <si>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</si>
  <si>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</si>
  <si>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</si>
  <si>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</si>
  <si>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</si>
  <si>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</si>
  <si>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</si>
  <si>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</si>
  <si>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</si>
  <si>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</si>
  <si>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</si>
  <si>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</si>
  <si>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</si>
  <si>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</si>
  <si>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</si>
  <si>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</si>
  <si>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</si>
  <si>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</si>
  <si>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</si>
  <si>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</si>
  <si>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</si>
  <si>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</si>
  <si>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</si>
  <si>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</si>
  <si>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</si>
  <si>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</si>
  <si>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</si>
  <si>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</si>
  <si>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</si>
  <si>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</si>
  <si>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</si>
  <si>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</si>
  <si>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</si>
  <si>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</si>
  <si>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</si>
  <si>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</si>
  <si>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</si>
  <si>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</si>
  <si>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</si>
  <si>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</si>
  <si>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</si>
  <si>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</si>
  <si>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</si>
  <si>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</si>
  <si>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</si>
  <si>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</si>
  <si>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</si>
  <si>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</si>
  <si>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</si>
  <si>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</si>
  <si>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</si>
  <si>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</si>
  <si>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</si>
  <si>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</si>
  <si>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</si>
  <si>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</si>
  <si>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</si>
  <si>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</si>
  <si>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</si>
  <si>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</si>
  <si>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</si>
  <si>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</si>
  <si>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</si>
  <si>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</si>
  <si>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</si>
  <si>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</si>
  <si>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</si>
  <si>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</si>
  <si>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</si>
  <si>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</si>
  <si>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</si>
  <si>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</si>
  <si>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</si>
  <si>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</si>
  <si>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</si>
  <si>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</si>
  <si>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</si>
  <si>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</si>
  <si>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</si>
  <si>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</si>
  <si>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</si>
  <si>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</si>
  <si>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</si>
  <si>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</si>
  <si>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</si>
  <si>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</si>
  <si>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</si>
  <si>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</si>
  <si>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</si>
  <si>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</si>
  <si>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</si>
  <si>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</si>
  <si>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</si>
  <si>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</si>
  <si>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</si>
  <si>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</si>
  <si>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</si>
  <si>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</si>
  <si>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</si>
  <si>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</si>
  <si>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</si>
  <si>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</si>
  <si>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</si>
  <si>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</si>
  <si>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</si>
  <si>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</si>
  <si>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</si>
  <si>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</si>
  <si>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</si>
  <si>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</si>
  <si>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</si>
  <si>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</si>
  <si>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</si>
  <si>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</si>
  <si>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</si>
  <si>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</si>
  <si>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</si>
  <si>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</si>
  <si>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</si>
  <si>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</si>
  <si>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</si>
  <si>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</si>
  <si>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</si>
  <si>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</si>
  <si>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</si>
  <si>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</si>
  <si>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</si>
  <si>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</si>
  <si>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</si>
  <si>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</si>
  <si>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</si>
  <si>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</si>
  <si>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</si>
  <si>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</si>
  <si>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</si>
  <si>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</si>
  <si>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</si>
  <si>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</si>
  <si>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</si>
  <si>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</si>
  <si>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</si>
  <si>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</si>
  <si>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</si>
  <si>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</si>
  <si>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</si>
  <si>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</si>
  <si>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</si>
  <si>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</si>
  <si>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</si>
  <si>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</si>
  <si>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</si>
  <si>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</si>
  <si>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</si>
  <si>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</si>
  <si>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</si>
  <si>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</si>
  <si>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</si>
  <si>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</si>
  <si>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</si>
  <si>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</si>
  <si>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</si>
  <si>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</si>
  <si>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</si>
  <si>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</si>
  <si>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</si>
  <si>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</si>
  <si>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</si>
  <si>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</si>
  <si>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</si>
  <si>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</si>
  <si>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</si>
  <si>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</si>
  <si>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</si>
  <si>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</si>
  <si>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</si>
  <si>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</si>
  <si>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</si>
  <si>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</si>
  <si>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</si>
  <si>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</si>
  <si>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</si>
  <si>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</si>
  <si>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</si>
  <si>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</si>
  <si>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</si>
  <si>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</si>
  <si>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</si>
  <si>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</si>
  <si>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</si>
  <si>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</si>
  <si>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</si>
  <si>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</si>
  <si>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</si>
  <si>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</si>
  <si>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</si>
  <si>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</si>
  <si>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</si>
  <si>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</si>
  <si>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</si>
  <si>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</si>
  <si>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</si>
  <si>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</si>
  <si>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</si>
  <si>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</si>
  <si>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</si>
  <si>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</si>
  <si>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</si>
  <si>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</si>
  <si>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</si>
  <si>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</si>
  <si>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</si>
  <si>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</si>
  <si>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</si>
  <si>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</si>
  <si>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</si>
  <si>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</si>
  <si>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</si>
  <si>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</si>
  <si>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</si>
  <si>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</si>
  <si>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</si>
  <si>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</si>
  <si>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</si>
  <si>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</si>
  <si>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</si>
  <si>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</si>
  <si>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</si>
  <si>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</si>
  <si>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</si>
  <si>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</si>
  <si>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</si>
  <si>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</si>
  <si>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</si>
  <si>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</si>
  <si>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</si>
  <si>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</si>
  <si>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</si>
  <si>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</si>
  <si>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</si>
  <si>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</si>
  <si>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</si>
  <si>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</si>
  <si>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</si>
  <si>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</si>
  <si>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</si>
  <si>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</si>
  <si>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</si>
  <si>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</si>
  <si>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</si>
  <si>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</si>
  <si>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</si>
  <si>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</si>
  <si>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</si>
  <si>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</si>
  <si>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</si>
  <si>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</si>
  <si>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</si>
  <si>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</si>
  <si>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</si>
  <si>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</si>
  <si>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</si>
  <si>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</si>
  <si>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</si>
  <si>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</si>
  <si>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</si>
  <si>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</si>
  <si>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</si>
  <si>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</si>
  <si>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</si>
  <si>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</si>
  <si>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</si>
  <si>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</si>
  <si>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</si>
  <si>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</si>
  <si>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</si>
  <si>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</si>
  <si>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</si>
  <si>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</si>
  <si>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</si>
  <si>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</si>
  <si>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</si>
  <si>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</si>
  <si>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</si>
  <si>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</si>
  <si>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</si>
  <si>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</si>
  <si>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</si>
  <si>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</si>
  <si>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</si>
  <si>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</si>
  <si>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</si>
  <si>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</si>
  <si>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</si>
  <si>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</si>
  <si>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</si>
  <si>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</si>
  <si>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</si>
  <si>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</si>
  <si>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</si>
  <si>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</si>
  <si>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</si>
  <si>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</si>
  <si>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</si>
  <si>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</si>
  <si>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</si>
  <si>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</si>
  <si>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</si>
  <si>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</si>
  <si>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</si>
  <si>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</si>
  <si>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</si>
  <si>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</si>
  <si>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</si>
  <si>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</si>
  <si>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</si>
  <si>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</si>
  <si>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</si>
  <si>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</si>
  <si>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</si>
  <si>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</si>
  <si>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</si>
  <si>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</si>
  <si>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</si>
  <si>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</si>
  <si>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</si>
  <si>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</si>
  <si>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</si>
  <si>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</si>
  <si>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</si>
  <si>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</si>
  <si>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</si>
  <si>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</si>
  <si>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</si>
  <si>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</si>
  <si>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</si>
  <si>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</si>
  <si>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</si>
  <si>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</si>
  <si>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</si>
  <si>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</si>
  <si>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</si>
  <si>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</si>
  <si>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</si>
  <si>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</si>
  <si>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</si>
  <si>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</si>
  <si>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</si>
  <si>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</si>
  <si>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</si>
  <si>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</si>
  <si>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</si>
  <si>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</si>
  <si>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</si>
  <si>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</si>
  <si>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</si>
  <si>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</si>
  <si>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</si>
  <si>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</si>
  <si>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</si>
  <si>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</si>
  <si>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</si>
  <si>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</si>
  <si>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</si>
  <si>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</si>
  <si>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</si>
  <si>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</si>
  <si>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</si>
  <si>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</si>
  <si>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</si>
  <si>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</si>
  <si>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</si>
  <si>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</si>
  <si>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</si>
  <si>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</si>
  <si>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</si>
  <si>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</si>
  <si>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</si>
  <si>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</si>
  <si>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</si>
  <si>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</si>
  <si>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</si>
  <si>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</si>
  <si>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</si>
  <si>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</si>
  <si>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</si>
  <si>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</si>
  <si>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</si>
  <si>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</si>
  <si>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</si>
  <si>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</si>
  <si>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</si>
  <si>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</si>
  <si>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</si>
  <si>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</si>
  <si>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</si>
  <si>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</si>
  <si>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</si>
  <si>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</si>
  <si>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</si>
  <si>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</si>
  <si>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</si>
  <si>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</si>
  <si>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</si>
  <si>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</si>
  <si>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</si>
  <si>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</si>
  <si>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</si>
  <si>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</si>
  <si>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</si>
  <si>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</si>
  <si>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</si>
  <si>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</si>
  <si>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</si>
  <si>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</si>
  <si>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</si>
  <si>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</si>
  <si>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</si>
  <si>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</si>
  <si>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</si>
  <si>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</si>
  <si>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</si>
  <si>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</si>
  <si>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</si>
  <si>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</si>
  <si>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</si>
  <si>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</si>
  <si>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</si>
  <si>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</si>
  <si>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</si>
  <si>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</si>
  <si>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</si>
  <si>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</si>
  <si>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</si>
  <si>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</si>
  <si>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</si>
  <si>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</si>
  <si>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</si>
  <si>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</si>
  <si>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</si>
  <si>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</si>
  <si>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</si>
  <si>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</si>
  <si>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</si>
  <si>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</si>
  <si>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</si>
  <si>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</si>
  <si>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</si>
  <si>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</si>
  <si>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</si>
  <si>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</si>
  <si>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</si>
  <si>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</si>
  <si>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</si>
  <si>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</si>
  <si>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</si>
  <si>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</si>
  <si>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</si>
  <si>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</si>
  <si>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</si>
  <si>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</si>
  <si>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</si>
  <si>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</si>
  <si>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</si>
  <si>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</si>
  <si>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</si>
  <si>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</si>
  <si>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</si>
  <si>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</si>
  <si>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</si>
  <si>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</si>
  <si>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</si>
  <si>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</si>
  <si>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</si>
  <si>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</si>
  <si>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</si>
  <si>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</si>
  <si>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</si>
  <si>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</si>
  <si>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</si>
  <si>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</si>
  <si>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</si>
  <si>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</si>
  <si>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</si>
  <si>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</si>
  <si>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</si>
  <si>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</si>
  <si>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</si>
  <si>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</si>
  <si>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</si>
  <si>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</si>
  <si>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</si>
  <si>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</si>
  <si>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</si>
  <si>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</si>
  <si>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</si>
  <si>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</si>
  <si>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</si>
  <si>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</si>
  <si>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</si>
  <si>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</si>
  <si>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</si>
  <si>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</si>
  <si>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</si>
  <si>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</si>
  <si>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</si>
  <si>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</si>
  <si>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</si>
  <si>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</si>
  <si>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</si>
  <si>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</si>
  <si>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</si>
  <si>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</si>
  <si>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</si>
  <si>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</si>
  <si>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</si>
  <si>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</si>
  <si>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</si>
  <si>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</si>
  <si>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</si>
  <si>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</si>
  <si>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</si>
  <si>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</si>
  <si>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</si>
  <si>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</si>
  <si>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</si>
  <si>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</si>
  <si>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</si>
  <si>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</si>
  <si>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</si>
  <si>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</si>
  <si>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</si>
  <si>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</si>
  <si>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</si>
  <si>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</si>
  <si>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</si>
  <si>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</si>
  <si>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</si>
  <si>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</si>
  <si>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</si>
  <si>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</si>
  <si>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</si>
  <si>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</si>
  <si>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</si>
  <si>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</si>
  <si>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</si>
  <si>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</si>
  <si>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</si>
  <si>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</si>
  <si>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</si>
  <si>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</si>
  <si>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</si>
  <si>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</si>
  <si>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</si>
  <si>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</si>
  <si>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</si>
  <si>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</si>
  <si>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</si>
  <si>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</si>
  <si>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</si>
  <si>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</si>
  <si>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</si>
  <si>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</si>
  <si>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</si>
  <si>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</si>
  <si>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</si>
  <si>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</si>
  <si>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</si>
  <si>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</si>
  <si>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</si>
  <si>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</si>
  <si>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</si>
  <si>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</si>
  <si>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</si>
  <si>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</si>
  <si>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</si>
  <si>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</si>
  <si>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</si>
  <si>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</si>
  <si>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</si>
  <si>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</si>
  <si>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</si>
  <si>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</si>
  <si>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</si>
  <si>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</si>
  <si>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</si>
  <si>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</si>
  <si>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</si>
  <si>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</si>
  <si>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</si>
  <si>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</si>
  <si>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</si>
  <si>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</si>
  <si>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</si>
  <si>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</si>
  <si>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</si>
  <si>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</si>
  <si>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</si>
  <si>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</si>
  <si>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</si>
  <si>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</si>
  <si>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</si>
  <si>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</si>
  <si>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</si>
  <si>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</si>
  <si>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</si>
  <si>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</si>
  <si>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</si>
  <si>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</si>
  <si>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</si>
  <si>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</si>
  <si>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</si>
  <si>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</si>
  <si>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</si>
  <si>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</si>
  <si>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</si>
  <si>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</si>
  <si>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</si>
  <si>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</si>
  <si>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</si>
  <si>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</si>
  <si>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</si>
  <si>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</si>
  <si>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</si>
  <si>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</si>
  <si>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</si>
  <si>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</si>
  <si>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</si>
  <si>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</si>
  <si>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</si>
  <si>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</si>
  <si>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</si>
  <si>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</si>
  <si>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</si>
  <si>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</si>
  <si>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</si>
  <si>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</si>
  <si>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</si>
  <si>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</si>
  <si>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</si>
  <si>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</si>
  <si>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</si>
  <si>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</si>
  <si>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</si>
  <si>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</si>
  <si>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</si>
  <si>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</si>
  <si>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</si>
  <si>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</si>
  <si>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</si>
  <si>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</si>
  <si>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</si>
  <si>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</si>
  <si>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</si>
  <si>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</si>
  <si>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</si>
  <si>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</si>
  <si>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</si>
  <si>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</si>
  <si>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</si>
  <si>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</si>
  <si>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</si>
  <si>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</si>
  <si>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</si>
  <si>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</si>
  <si>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</si>
  <si>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</si>
  <si>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</si>
  <si>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</si>
  <si>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</si>
  <si>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</si>
  <si>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</si>
  <si>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</si>
  <si>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</si>
  <si>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</si>
  <si>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</si>
  <si>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</si>
  <si>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</si>
  <si>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</si>
  <si>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</si>
  <si>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</si>
  <si>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</si>
  <si>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</si>
  <si>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</si>
  <si>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</si>
  <si>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</si>
  <si>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</si>
  <si>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</si>
  <si>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</si>
  <si>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</si>
  <si>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</si>
  <si>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</si>
  <si>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</si>
  <si>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</si>
  <si>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</si>
  <si>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</si>
  <si>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</si>
  <si>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</si>
  <si>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</si>
  <si>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</si>
  <si>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</si>
  <si>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</si>
  <si>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</si>
  <si>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</si>
  <si>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</si>
  <si>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</si>
  <si>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</si>
  <si>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</si>
  <si>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</si>
  <si>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</si>
  <si>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</si>
  <si>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</si>
  <si>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</si>
  <si>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</si>
  <si>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</si>
  <si>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</si>
  <si>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</si>
  <si>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</si>
  <si>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</si>
  <si>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</si>
  <si>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</si>
  <si>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</si>
  <si>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</si>
  <si>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</si>
  <si>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</si>
  <si>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</si>
  <si>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</si>
  <si>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</si>
  <si>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</si>
  <si>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</si>
  <si>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</si>
  <si>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</si>
  <si>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</si>
  <si>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</si>
  <si>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</si>
  <si>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</si>
  <si>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</si>
  <si>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</si>
  <si>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</si>
  <si>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</si>
  <si>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</si>
  <si>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</si>
  <si>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</si>
  <si>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</si>
  <si>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</si>
  <si>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</si>
  <si>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</si>
  <si>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</si>
  <si>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</si>
  <si>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</si>
  <si>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</si>
  <si>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</si>
  <si>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</si>
  <si>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</si>
  <si>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</si>
  <si>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</si>
  <si>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</si>
  <si>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</si>
  <si>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</si>
  <si>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</si>
  <si>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</si>
  <si>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</si>
  <si>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</si>
  <si>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</si>
  <si>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</si>
  <si>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</si>
  <si>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</si>
  <si>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</si>
  <si>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</si>
  <si>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</si>
  <si>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</si>
  <si>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</si>
  <si>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</si>
  <si>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</si>
  <si>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</si>
  <si>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</si>
  <si>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</si>
  <si>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</si>
  <si>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</si>
  <si>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</si>
  <si>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</si>
  <si>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</si>
  <si>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</si>
  <si>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</si>
  <si>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</si>
  <si>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</si>
  <si>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</si>
  <si>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</si>
  <si>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</si>
  <si>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</si>
  <si>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</si>
  <si>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</si>
  <si>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</si>
  <si>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</si>
  <si>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</si>
  <si>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</si>
  <si>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</si>
  <si>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</si>
  <si>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</si>
  <si>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</si>
  <si>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</si>
  <si>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</si>
  <si>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</si>
  <si>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</si>
  <si>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</si>
  <si>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</si>
  <si>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</si>
  <si>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</si>
  <si>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</si>
  <si>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</si>
  <si>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</si>
  <si>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</si>
  <si>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</si>
  <si>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</si>
  <si>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</si>
  <si>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</si>
  <si>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</si>
  <si>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</si>
  <si>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</si>
  <si>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</si>
  <si>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</si>
  <si>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</si>
  <si>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</si>
  <si>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</si>
  <si>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</si>
  <si>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</si>
  <si>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</si>
  <si>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</si>
  <si>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</si>
  <si>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</si>
  <si>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</si>
  <si>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</si>
  <si>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</si>
  <si>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</si>
  <si>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</si>
  <si>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</si>
  <si>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</si>
  <si>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</si>
  <si>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</si>
  <si>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</si>
  <si>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</si>
  <si>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</si>
  <si>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</si>
  <si>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</si>
  <si>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</si>
  <si>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</si>
  <si>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</si>
  <si>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</si>
  <si>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</si>
  <si>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</si>
  <si>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</si>
  <si>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</si>
  <si>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</si>
  <si>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</si>
  <si>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</si>
  <si>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</si>
  <si>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</si>
  <si>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</si>
  <si>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</si>
  <si>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</si>
  <si>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</si>
  <si>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</si>
  <si>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</si>
  <si>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</si>
  <si>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</si>
  <si>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</si>
  <si>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</si>
  <si>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</si>
  <si>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</si>
  <si>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</si>
  <si>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</si>
  <si>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</si>
  <si>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</si>
  <si>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</si>
  <si>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</si>
  <si>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</si>
  <si>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</si>
  <si>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</si>
  <si>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</si>
  <si>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</si>
  <si>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</si>
  <si>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</si>
  <si>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</si>
  <si>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</si>
  <si>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</si>
  <si>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</si>
  <si>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</si>
  <si>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</si>
  <si>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</si>
  <si>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</si>
  <si>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</si>
  <si>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</si>
  <si>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</si>
  <si>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</si>
  <si>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</si>
  <si>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</si>
  <si>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</si>
  <si>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</si>
  <si>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</si>
  <si>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</si>
  <si>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</si>
  <si>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</si>
  <si>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</si>
  <si>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</si>
  <si>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</si>
  <si>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</si>
  <si>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</si>
  <si>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</si>
  <si>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</si>
  <si>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</si>
  <si>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</si>
  <si>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</si>
  <si>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</si>
  <si>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</si>
  <si>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</si>
  <si>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</si>
  <si>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</si>
  <si>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</si>
  <si>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</si>
  <si>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</si>
  <si>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</si>
  <si>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</si>
  <si>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</si>
  <si>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</si>
  <si>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</si>
  <si>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</si>
  <si>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</si>
  <si>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</si>
  <si>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</si>
  <si>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</si>
  <si>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</si>
  <si>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</si>
  <si>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</si>
  <si>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</si>
  <si>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</si>
  <si>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</si>
  <si>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</si>
  <si>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</si>
  <si>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</si>
  <si>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</si>
  <si>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</si>
  <si>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</si>
  <si>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</si>
  <si>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</si>
  <si>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</si>
  <si>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</si>
  <si>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</si>
  <si>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</si>
  <si>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</si>
  <si>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</si>
  <si>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</si>
  <si>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</si>
  <si>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</si>
  <si>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</si>
  <si>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</si>
  <si>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</si>
  <si>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</si>
  <si>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</si>
  <si>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</si>
  <si>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</si>
  <si>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</si>
  <si>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</si>
  <si>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</si>
  <si>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</si>
  <si>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</si>
  <si>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</si>
  <si>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</si>
  <si>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</si>
  <si>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</si>
  <si>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</si>
  <si>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</si>
  <si>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</si>
  <si>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</si>
  <si>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</si>
  <si>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</si>
  <si>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</si>
  <si>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</si>
  <si>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</si>
  <si>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</si>
  <si>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</si>
  <si>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</si>
  <si>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</si>
  <si>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</si>
  <si>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</si>
  <si>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</si>
  <si>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</si>
  <si>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</si>
  <si>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</si>
  <si>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</si>
  <si>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</si>
  <si>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</si>
  <si>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</si>
  <si>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</si>
  <si>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</si>
  <si>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</si>
  <si>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</si>
  <si>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</si>
  <si>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</si>
  <si>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</si>
  <si>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</si>
  <si>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</si>
  <si>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</si>
  <si>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</si>
  <si>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</si>
  <si>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</si>
  <si>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</si>
  <si>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</si>
  <si>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</si>
  <si>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</si>
  <si>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</si>
  <si>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</si>
  <si>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</si>
  <si>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</si>
  <si>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</si>
  <si>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</si>
  <si>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</si>
  <si>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</si>
  <si>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</si>
  <si>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</si>
  <si>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</si>
  <si>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</si>
  <si>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</si>
  <si>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</si>
  <si>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</si>
  <si>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</si>
  <si>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</si>
  <si>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</si>
  <si>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</si>
  <si>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</si>
  <si>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</si>
  <si>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</si>
  <si>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</si>
  <si>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</si>
  <si>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</si>
  <si>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</si>
  <si>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</si>
  <si>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</si>
  <si>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</si>
  <si>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</si>
  <si>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</si>
  <si>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</si>
  <si>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</si>
  <si>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</si>
  <si>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</si>
  <si>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</si>
  <si>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</si>
  <si>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</si>
  <si>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</si>
  <si>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</si>
  <si>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</si>
  <si>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</si>
  <si>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</si>
  <si>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</si>
  <si>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</si>
  <si>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</si>
  <si>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</si>
  <si>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</si>
  <si>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</si>
  <si>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</si>
  <si>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</si>
  <si>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</si>
  <si>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</si>
  <si>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</si>
  <si>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</si>
  <si>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</si>
  <si>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</si>
  <si>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</si>
  <si>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</si>
  <si>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</si>
  <si>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</si>
  <si>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</si>
  <si>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</si>
  <si>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</si>
  <si>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</si>
  <si>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</si>
  <si>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</si>
  <si>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</si>
  <si>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</si>
  <si>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</si>
  <si>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</si>
  <si>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</si>
  <si>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</si>
  <si>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</si>
  <si>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</si>
  <si>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</si>
  <si>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</si>
  <si>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</si>
  <si>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</si>
  <si>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</si>
  <si>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</si>
  <si>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</si>
  <si>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</si>
  <si>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</si>
  <si>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</si>
  <si>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</si>
  <si>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</si>
  <si>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</si>
  <si>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</si>
  <si>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</si>
  <si>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</si>
  <si>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</si>
  <si>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</si>
  <si>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</si>
  <si>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</si>
  <si>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</si>
  <si>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</si>
  <si>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</si>
  <si>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</si>
  <si>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</si>
  <si>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</si>
  <si>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</si>
  <si>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</si>
  <si>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</si>
  <si>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</si>
  <si>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</si>
  <si>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</si>
  <si>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</si>
  <si>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</si>
  <si>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</si>
  <si>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</si>
  <si>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</si>
  <si>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</si>
  <si>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</si>
  <si>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</si>
  <si>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</si>
  <si>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</si>
  <si>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</si>
  <si>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</si>
  <si>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</si>
  <si>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</si>
  <si>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</si>
  <si>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</si>
  <si>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</si>
  <si>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</si>
  <si>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</si>
  <si>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</si>
  <si>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</si>
  <si>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</si>
  <si>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</si>
  <si>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</si>
  <si>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</si>
  <si>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</si>
  <si>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</si>
  <si>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</si>
  <si>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</si>
  <si>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</si>
  <si>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</si>
  <si>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</si>
  <si>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</si>
  <si>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</si>
  <si>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</si>
  <si>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</si>
  <si>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</si>
  <si>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</si>
  <si>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</si>
  <si>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</si>
  <si>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</si>
  <si>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</si>
  <si>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</si>
  <si>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</si>
  <si>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</si>
  <si>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</si>
  <si>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</si>
  <si>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</si>
  <si>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</si>
  <si>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</si>
  <si>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</si>
  <si>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</si>
  <si>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</si>
  <si>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</si>
  <si>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</si>
  <si>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</si>
  <si>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</si>
  <si>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</si>
  <si>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</si>
  <si>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</si>
  <si>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</si>
  <si>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</si>
  <si>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</si>
  <si>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</si>
  <si>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</si>
  <si>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</si>
  <si>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</si>
  <si>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</si>
  <si>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</si>
  <si>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</si>
  <si>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</si>
  <si>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</si>
  <si>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</si>
  <si>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</si>
  <si>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</si>
  <si>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</si>
  <si>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</si>
  <si>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</si>
  <si>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</si>
  <si>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</si>
  <si>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</si>
  <si>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</si>
  <si>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</si>
  <si>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</si>
  <si>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</si>
  <si>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</si>
  <si>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</si>
  <si>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</si>
  <si>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</si>
  <si>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</si>
  <si>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</si>
  <si>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</si>
  <si>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</si>
  <si>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</si>
  <si>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</si>
  <si>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</si>
  <si>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</si>
  <si>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</si>
  <si>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</si>
  <si>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</si>
  <si>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</si>
  <si>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</si>
  <si>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</si>
  <si>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</si>
  <si>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</si>
  <si>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</si>
  <si>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</si>
  <si>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</si>
  <si>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</si>
  <si>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</si>
  <si>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</si>
  <si>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</si>
  <si>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</si>
  <si>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</si>
  <si>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</si>
  <si>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</si>
  <si>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</si>
  <si>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</si>
  <si>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</si>
  <si>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</si>
  <si>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</si>
  <si>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</si>
  <si>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</si>
  <si>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</si>
  <si>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</si>
  <si>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</si>
  <si>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</si>
  <si>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</si>
  <si>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</si>
  <si>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</si>
  <si>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</si>
  <si>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</si>
  <si>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</si>
  <si>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</si>
  <si>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</si>
  <si>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</si>
  <si>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</si>
  <si>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</si>
  <si>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</si>
  <si>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</si>
  <si>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</si>
  <si>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</si>
  <si>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</si>
  <si>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</si>
  <si>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</si>
  <si>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</si>
  <si>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</si>
  <si>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</si>
  <si>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</si>
  <si>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</si>
  <si>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</si>
  <si>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</si>
  <si>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</si>
  <si>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</si>
  <si>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</si>
  <si>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</si>
  <si>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</si>
  <si>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</si>
  <si>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</si>
  <si>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</si>
  <si>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</si>
  <si>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</si>
  <si>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</si>
  <si>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</si>
  <si>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</si>
  <si>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</si>
  <si>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</si>
  <si>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</si>
  <si>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</si>
  <si>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</si>
  <si>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</si>
  <si>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</si>
  <si>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</si>
  <si>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</si>
  <si>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</si>
  <si>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</si>
  <si>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</si>
  <si>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</si>
  <si>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</si>
  <si>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</si>
  <si>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</si>
  <si>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</si>
  <si>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</si>
  <si>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</si>
  <si>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</si>
  <si>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</si>
  <si>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</si>
  <si>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</si>
  <si>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</si>
  <si>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</si>
  <si>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</si>
  <si>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</si>
  <si>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</si>
  <si>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</si>
  <si>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</si>
  <si>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</si>
  <si>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</si>
  <si>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</si>
  <si>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</si>
  <si>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</si>
  <si>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</si>
  <si>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</si>
  <si>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</si>
  <si>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</si>
  <si>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</si>
  <si>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</si>
  <si>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</si>
  <si>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</si>
  <si>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</si>
  <si>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</si>
  <si>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</si>
  <si>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</si>
  <si>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</si>
  <si>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</si>
  <si>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</si>
  <si>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</si>
  <si>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</si>
  <si>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</si>
  <si>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</si>
  <si>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</si>
  <si>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</si>
  <si>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</si>
  <si>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</si>
  <si>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</si>
  <si>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</si>
  <si>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</si>
  <si>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</si>
  <si>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</si>
  <si>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</si>
  <si>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</si>
  <si>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</si>
  <si>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</si>
  <si>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</si>
  <si>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</si>
  <si>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</si>
  <si>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</si>
  <si>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</si>
  <si>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</si>
  <si>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</si>
  <si>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</si>
  <si>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</si>
  <si>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</si>
  <si>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</si>
  <si>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</si>
  <si>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</si>
  <si>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</si>
  <si>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</si>
  <si>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</si>
  <si>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</si>
  <si>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</si>
  <si>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</si>
  <si>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</si>
  <si>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</si>
  <si>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</si>
  <si>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</si>
  <si>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</si>
  <si>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</si>
  <si>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</si>
  <si>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</si>
  <si>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</si>
  <si>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</si>
  <si>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</si>
  <si>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</si>
  <si>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</si>
  <si>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</si>
  <si>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</si>
  <si>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</si>
  <si>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</si>
  <si>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</si>
  <si>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</si>
  <si>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</si>
  <si>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</si>
  <si>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</si>
  <si>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</si>
  <si>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</si>
  <si>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</si>
  <si>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</si>
  <si>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</si>
  <si>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</si>
  <si>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</si>
  <si>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</si>
  <si>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</si>
  <si>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</si>
  <si>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</si>
  <si>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</si>
  <si>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</si>
  <si>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</si>
  <si>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</si>
  <si>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</si>
  <si>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</si>
  <si>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</si>
  <si>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</si>
  <si>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</si>
  <si>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</si>
  <si>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</si>
  <si>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</si>
  <si>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</si>
  <si>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</si>
  <si>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</si>
  <si>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</si>
  <si>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</si>
  <si>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</si>
  <si>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</si>
  <si>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</si>
  <si>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</si>
  <si>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</si>
  <si>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</si>
  <si>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</si>
  <si>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</si>
  <si>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</si>
  <si>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</si>
  <si>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</si>
  <si>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</si>
  <si>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</si>
  <si>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</si>
  <si>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</si>
  <si>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</si>
  <si>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</si>
  <si>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</si>
  <si>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</si>
  <si>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</si>
  <si>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</si>
  <si>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</si>
  <si>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</si>
  <si>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</si>
  <si>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</si>
  <si>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</si>
  <si>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</si>
  <si>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</si>
  <si>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</si>
  <si>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</si>
  <si>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</si>
  <si>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</si>
  <si>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</si>
  <si>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</si>
  <si>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</si>
  <si>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</si>
  <si>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</si>
  <si>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</si>
  <si>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</si>
  <si>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</si>
  <si>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</si>
  <si>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</si>
  <si>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</si>
  <si>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</si>
  <si>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</si>
  <si>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</si>
  <si>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</si>
  <si>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</si>
  <si>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</si>
  <si>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</si>
  <si>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</si>
  <si>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</si>
  <si>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</si>
  <si>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</si>
  <si>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</si>
  <si>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</si>
  <si>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</si>
  <si>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</si>
  <si>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</si>
  <si>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</si>
  <si>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</si>
  <si>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</si>
  <si>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</si>
  <si>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</si>
  <si>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</si>
  <si>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</si>
  <si>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</si>
  <si>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</si>
  <si>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</si>
  <si>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</si>
  <si>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</si>
  <si>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</si>
  <si>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</si>
  <si>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</si>
  <si>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</si>
  <si>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</si>
  <si>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</si>
  <si>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</si>
  <si>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</si>
  <si>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</si>
  <si>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</si>
  <si>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</si>
  <si>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</si>
  <si>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</si>
  <si>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</si>
  <si>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</si>
  <si>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</si>
  <si>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</si>
  <si>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</si>
  <si>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</si>
  <si>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</si>
  <si>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</si>
  <si>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</si>
  <si>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</si>
  <si>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</si>
  <si>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</si>
  <si>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</si>
  <si>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</si>
  <si>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</si>
  <si>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</si>
  <si>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</si>
  <si>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</si>
  <si>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</si>
  <si>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</si>
  <si>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</si>
  <si>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</si>
  <si>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</si>
  <si>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</si>
  <si>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</si>
  <si>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</si>
  <si>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</si>
  <si>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</si>
  <si>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</si>
  <si>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</si>
  <si>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</si>
  <si>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</si>
  <si>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</si>
  <si>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</si>
  <si>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</si>
  <si>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</si>
  <si>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</si>
  <si>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</si>
  <si>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</si>
  <si>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</si>
  <si>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</si>
  <si>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</si>
  <si>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</si>
  <si>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</si>
  <si>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</si>
  <si>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</si>
  <si>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</si>
  <si>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</si>
  <si>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</si>
  <si>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</si>
  <si>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</si>
  <si>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</si>
  <si>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</si>
  <si>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</si>
  <si>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</si>
  <si>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</si>
  <si>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</si>
  <si>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</si>
  <si>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</si>
  <si>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</si>
  <si>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</si>
  <si>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</si>
  <si>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</si>
  <si>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</si>
  <si>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</si>
  <si>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</si>
  <si>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</si>
  <si>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</si>
  <si>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</si>
  <si>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</si>
  <si>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</si>
  <si>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</si>
  <si>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</si>
  <si>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</si>
  <si>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</si>
  <si>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</si>
  <si>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</si>
  <si>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</si>
  <si>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</si>
  <si>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</si>
  <si>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</si>
  <si>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</si>
  <si>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</si>
  <si>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</si>
  <si>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</si>
  <si>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</si>
  <si>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</si>
  <si>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</si>
  <si>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</si>
  <si>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</si>
  <si>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</si>
  <si>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</si>
  <si>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</si>
  <si>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</si>
  <si>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</si>
  <si>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</si>
  <si>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</si>
  <si>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</si>
  <si>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</si>
  <si>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</si>
  <si>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</si>
  <si>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</si>
  <si>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</si>
  <si>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</si>
  <si>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</si>
  <si>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</si>
  <si>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</si>
  <si>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</si>
  <si>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</si>
  <si>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</si>
  <si>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</si>
  <si>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</si>
  <si>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</si>
  <si>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</si>
  <si>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</si>
  <si>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</si>
  <si>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</si>
  <si>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</si>
  <si>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</si>
  <si>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</si>
  <si>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</si>
  <si>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</si>
  <si>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</si>
  <si>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</si>
  <si>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</si>
  <si>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</si>
  <si>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</si>
  <si>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</si>
  <si>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</si>
  <si>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</si>
  <si>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</si>
  <si>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</si>
  <si>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</si>
  <si>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</si>
  <si>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</si>
  <si>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</si>
  <si>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</si>
  <si>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</si>
  <si>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</si>
  <si>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</si>
  <si>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</si>
  <si>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</si>
  <si>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</si>
  <si>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</si>
  <si>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</si>
  <si>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</si>
  <si>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</si>
  <si>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</si>
  <si>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</si>
  <si>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</si>
  <si>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</si>
  <si>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</si>
  <si>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</si>
  <si>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</si>
  <si>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</si>
  <si>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</si>
  <si>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</si>
  <si>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</si>
  <si>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</si>
  <si>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</si>
  <si>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</si>
  <si>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</si>
  <si>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</si>
  <si>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</si>
  <si>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</si>
  <si>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</si>
  <si>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</si>
  <si>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</si>
  <si>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</si>
  <si>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</si>
  <si>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</si>
  <si>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</si>
  <si>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</si>
  <si>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</si>
  <si>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</si>
  <si>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</si>
  <si>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</si>
  <si>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</si>
  <si>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</si>
  <si>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</si>
  <si>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</si>
  <si>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</si>
  <si>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</si>
  <si>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</si>
  <si>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</si>
  <si>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</si>
  <si>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</si>
  <si>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</si>
  <si>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</si>
  <si>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</si>
  <si>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</si>
  <si>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</si>
  <si>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</si>
  <si>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</si>
  <si>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</si>
  <si>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</si>
  <si>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</si>
  <si>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</si>
  <si>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</si>
  <si>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</si>
  <si>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</si>
  <si>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</si>
  <si>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</si>
  <si>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</si>
  <si>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</si>
  <si>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</si>
  <si>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</si>
  <si>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</si>
  <si>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</si>
  <si>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</si>
  <si>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</si>
  <si>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</si>
  <si>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</si>
  <si>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</si>
  <si>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</si>
  <si>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</si>
  <si>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</si>
  <si>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</si>
  <si>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</si>
  <si>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</si>
  <si>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</si>
  <si>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</si>
  <si>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</si>
  <si>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</si>
  <si>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</si>
  <si>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</si>
  <si>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</si>
  <si>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</si>
  <si>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</si>
  <si>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</si>
  <si>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</si>
  <si>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</si>
  <si>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</si>
  <si>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</si>
  <si>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</si>
  <si>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</si>
  <si>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</si>
  <si>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</si>
  <si>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</si>
  <si>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</si>
  <si>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</si>
  <si>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</si>
  <si>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</si>
  <si>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</si>
  <si>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</si>
  <si>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</si>
  <si>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</si>
  <si>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</si>
  <si>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</si>
  <si>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</si>
  <si>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</si>
  <si>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</si>
  <si>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</si>
  <si>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</si>
  <si>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</si>
  <si>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</si>
  <si>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</si>
  <si>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</si>
  <si>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</si>
  <si>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</si>
  <si>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</si>
  <si>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</si>
  <si>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</si>
  <si>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</si>
  <si>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</si>
  <si>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</si>
  <si>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</si>
  <si>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</si>
  <si>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</si>
  <si>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</si>
  <si>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</si>
  <si>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</si>
  <si>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</si>
  <si>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</si>
  <si>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</si>
  <si>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</si>
  <si>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</si>
  <si>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</si>
  <si>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</si>
  <si>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</si>
  <si>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</si>
  <si>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</si>
  <si>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</si>
  <si>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</si>
  <si>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</si>
  <si>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</si>
  <si>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</si>
  <si>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</si>
  <si>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</si>
  <si>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</si>
  <si>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</si>
  <si>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</si>
  <si>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</si>
  <si>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</si>
  <si>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</si>
  <si>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</si>
  <si>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</si>
  <si>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</si>
  <si>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</si>
  <si>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</si>
  <si>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</si>
  <si>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</si>
  <si>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</si>
  <si>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</si>
  <si>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</si>
  <si>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</si>
  <si>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</si>
  <si>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</si>
  <si>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</si>
  <si>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</si>
  <si>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</si>
  <si>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</si>
  <si>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</si>
  <si>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</si>
  <si>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</si>
  <si>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</si>
  <si>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</si>
  <si>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</si>
  <si>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</si>
  <si>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</si>
  <si>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</si>
  <si>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</si>
  <si>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</si>
  <si>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</si>
  <si>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</si>
  <si>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</si>
  <si>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</si>
  <si>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</si>
  <si>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</si>
  <si>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</si>
  <si>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</si>
  <si>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</si>
  <si>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</si>
  <si>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</si>
  <si>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</si>
  <si>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</si>
  <si>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</si>
  <si>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</si>
  <si>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</si>
  <si>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</si>
  <si>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</si>
  <si>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</si>
  <si>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</si>
  <si>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</si>
  <si>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</si>
  <si>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</si>
  <si>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</si>
  <si>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</si>
  <si>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</si>
  <si>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</si>
  <si>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</si>
  <si>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</si>
  <si>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</si>
  <si>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</si>
  <si>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</si>
  <si>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</si>
  <si>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</si>
  <si>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</si>
  <si>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</si>
  <si>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</si>
  <si>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</si>
  <si>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</si>
  <si>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</si>
  <si>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</si>
  <si>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</si>
  <si>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</si>
  <si>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</si>
  <si>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</si>
  <si>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</si>
  <si>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</si>
  <si>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</si>
  <si>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</si>
  <si>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</si>
  <si>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</si>
  <si>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</si>
  <si>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</si>
  <si>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</si>
  <si>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</si>
  <si>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</si>
  <si>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</si>
  <si>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</si>
  <si>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</si>
  <si>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</si>
  <si>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</si>
  <si>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</si>
  <si>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</si>
  <si>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</si>
  <si>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</si>
  <si>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</si>
  <si>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</si>
  <si>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</si>
  <si>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</si>
  <si>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</si>
  <si>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</si>
  <si>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</si>
  <si>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</si>
  <si>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</si>
  <si>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</si>
  <si>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</si>
  <si>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</si>
  <si>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</si>
  <si>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</si>
  <si>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</si>
  <si>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</si>
  <si>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</si>
  <si>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</si>
  <si>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</si>
  <si>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</si>
  <si>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</si>
  <si>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</si>
  <si>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</si>
  <si>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</si>
  <si>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</si>
  <si>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</si>
  <si>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</si>
  <si>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</si>
  <si>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</si>
  <si>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</si>
  <si>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</si>
  <si>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</si>
  <si>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</si>
  <si>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</si>
  <si>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</si>
  <si>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</si>
  <si>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</si>
  <si>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</si>
  <si>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</si>
  <si>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</si>
  <si>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</si>
  <si>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</si>
  <si>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</si>
  <si>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</si>
  <si>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</si>
  <si>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</si>
  <si>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</si>
  <si>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</si>
  <si>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</si>
  <si>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</si>
  <si>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</si>
  <si>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</si>
  <si>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</si>
  <si>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</si>
  <si>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</si>
  <si>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</si>
  <si>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</si>
  <si>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</si>
  <si>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</si>
  <si>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</si>
  <si>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</si>
  <si>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</si>
  <si>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</si>
  <si>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</si>
  <si>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</si>
  <si>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</si>
  <si>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</si>
  <si>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</si>
  <si>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</si>
  <si>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</si>
  <si>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</si>
  <si>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</si>
  <si>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</si>
  <si>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</si>
  <si>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</si>
  <si>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</si>
  <si>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</si>
  <si>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</si>
  <si>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</si>
  <si>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</si>
  <si>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</si>
  <si>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</si>
  <si>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</si>
  <si>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</si>
  <si>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</si>
  <si>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</si>
  <si>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</si>
  <si>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</si>
  <si>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</si>
  <si>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</si>
  <si>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</si>
  <si>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</si>
  <si>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</si>
  <si>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</si>
  <si>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</si>
  <si>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</si>
  <si>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</si>
  <si>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</si>
  <si>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</si>
  <si>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</si>
  <si>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</si>
  <si>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</si>
  <si>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</si>
  <si>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</si>
  <si>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</si>
  <si>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</si>
  <si>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</si>
  <si>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</si>
  <si>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</si>
  <si>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</si>
  <si>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</si>
  <si>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</si>
  <si>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</si>
  <si>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</si>
  <si>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</si>
  <si>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</si>
  <si>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</si>
  <si>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</si>
  <si>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</si>
  <si>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</si>
  <si>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</si>
  <si>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</si>
  <si>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</si>
  <si>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</si>
  <si>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</si>
  <si>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</si>
  <si>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</si>
  <si>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</si>
  <si>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</si>
  <si>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</si>
  <si>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</si>
  <si>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</si>
  <si>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</si>
  <si>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</si>
  <si>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</si>
  <si>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</si>
  <si>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</si>
  <si>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</si>
  <si>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</si>
  <si>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</si>
  <si>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</si>
  <si>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</si>
  <si>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</si>
  <si>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</si>
  <si>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</si>
  <si>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</si>
  <si>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</si>
  <si>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</si>
  <si>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</si>
  <si>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</si>
  <si>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</si>
  <si>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</si>
  <si>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</si>
  <si>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</si>
  <si>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</si>
  <si>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</si>
  <si>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</si>
  <si>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</si>
  <si>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</si>
  <si>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</si>
  <si>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</si>
  <si>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</si>
  <si>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</si>
  <si>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</si>
  <si>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</si>
  <si>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</si>
  <si>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</si>
  <si>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</si>
  <si>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</si>
  <si>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</si>
  <si>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</si>
  <si>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</si>
  <si>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</si>
  <si>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</si>
  <si>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</si>
  <si>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</si>
  <si>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</si>
  <si>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</si>
  <si>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</si>
  <si>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</si>
  <si>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</si>
  <si>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</si>
  <si>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</si>
  <si>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</si>
  <si>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</si>
  <si>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</si>
  <si>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</si>
  <si>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</si>
  <si>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</si>
  <si>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</si>
  <si>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</si>
  <si>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</si>
  <si>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</si>
  <si>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</si>
  <si>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</si>
  <si>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</si>
  <si>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</si>
  <si>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</si>
  <si>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</si>
  <si>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</si>
  <si>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</si>
  <si>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</si>
  <si>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</si>
  <si>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</si>
  <si>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</si>
  <si>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</si>
  <si>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</si>
  <si>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</si>
  <si>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</si>
  <si>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</si>
  <si>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</si>
  <si>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</si>
  <si>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</si>
  <si>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</si>
  <si>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</si>
  <si>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</si>
  <si>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</si>
  <si>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</si>
  <si>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</si>
  <si>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</si>
  <si>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</si>
  <si>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</si>
  <si>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</si>
  <si>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</si>
  <si>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</si>
  <si>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</si>
  <si>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</si>
  <si>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</si>
  <si>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</si>
  <si>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</si>
  <si>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</si>
  <si>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</si>
  <si>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</si>
  <si>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</si>
  <si>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</si>
  <si>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</si>
  <si>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</si>
  <si>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</si>
  <si>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</si>
  <si>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</si>
  <si>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</si>
  <si>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</si>
  <si>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</si>
  <si>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</si>
  <si>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</si>
  <si>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</si>
  <si>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</si>
  <si>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</si>
  <si>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EN AMONT DE L'HERS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</si>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</sst>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3" colorId="64" zoomScale="90" zoomScaleNormal="90" zoomScalePageLayoutView="100" workbookViewId="0">
      <selection pane="topLeft" activeCell="G23" activeCellId="0" sqref="G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612807</v>
      </c>
      <c r="G10" s="25"/>
      <c r="H10" s="25"/>
    </row>
    <row r="11" customFormat="false" ht="15" hidden="false" customHeight="false" outlineLevel="0" collapsed="false">
      <c r="A11" s="26" t="s">
        <v>5183</v>
      </c>
      <c r="B11" s="30" t="n">
        <v>43642</v>
      </c>
      <c r="D11" s="26" t="s">
        <v>5184</v>
      </c>
      <c r="E11" s="29" t="n">
        <v>6216316</v>
      </c>
      <c r="G11" s="25"/>
      <c r="H11" s="25"/>
    </row>
    <row r="12" customFormat="false" ht="15" hidden="false" customHeight="false" outlineLevel="0" collapsed="false">
      <c r="A12" s="26" t="s">
        <v>5185</v>
      </c>
      <c r="B12" s="29" t="s">
        <v>5186</v>
      </c>
      <c r="D12" s="26" t="s">
        <v>5187</v>
      </c>
      <c r="E12" s="29" t="n">
        <v>612902</v>
      </c>
      <c r="G12" s="25"/>
      <c r="H12" s="25"/>
    </row>
    <row r="13" customFormat="false" ht="17.25" hidden="false" customHeight="true" outlineLevel="0" collapsed="false">
      <c r="A13" s="12"/>
      <c r="B13" s="31"/>
      <c r="D13" s="26" t="s">
        <v>5188</v>
      </c>
      <c r="E13" s="29" t="n">
        <v>6216296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612807</v>
      </c>
    </row>
    <row r="18" customFormat="false" ht="15" hidden="false" customHeight="false" outlineLevel="0" collapsed="false">
      <c r="A18" s="36"/>
      <c r="B18" s="37" t="s">
        <v>5196</v>
      </c>
      <c r="C18" s="38" t="n">
        <f aca="false">E11</f>
        <v>6216316</v>
      </c>
    </row>
    <row r="19" customFormat="false" ht="15" hidden="false" customHeight="false" outlineLevel="0" collapsed="false">
      <c r="A19" s="33" t="s">
        <v>5197</v>
      </c>
      <c r="B19" s="39" t="n">
        <v>335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27</v>
      </c>
      <c r="D35" s="52" t="s">
        <v>5215</v>
      </c>
      <c r="E35" s="53" t="n">
        <v>73</v>
      </c>
    </row>
    <row r="36" s="56" customFormat="true" ht="15" hidden="false" customHeight="true" outlineLevel="0" collapsed="false">
      <c r="A36" s="54" t="s">
        <v>5216</v>
      </c>
      <c r="B36" s="34" t="n">
        <v>30</v>
      </c>
      <c r="C36" s="50"/>
      <c r="D36" s="55" t="s">
        <v>5217</v>
      </c>
      <c r="E36" s="34" t="n">
        <v>70</v>
      </c>
    </row>
    <row r="37" s="56" customFormat="true" ht="15" hidden="false" customHeight="true" outlineLevel="0" collapsed="false">
      <c r="A37" s="54" t="s">
        <v>5218</v>
      </c>
      <c r="B37" s="34" t="n">
        <v>7.2</v>
      </c>
      <c r="C37" s="50"/>
      <c r="D37" s="55" t="s">
        <v>5219</v>
      </c>
      <c r="E37" s="34" t="n">
        <v>8.3</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4</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2</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2.1</v>
      </c>
      <c r="E98" s="82" t="n">
        <v>0.05</v>
      </c>
      <c r="F98" s="82" t="s">
        <v>5274</v>
      </c>
      <c r="G98" s="85"/>
      <c r="H98" s="86"/>
    </row>
    <row r="99" customFormat="false" ht="15" hidden="false" customHeight="false" outlineLevel="0" collapsed="false">
      <c r="A99" s="78" t="s">
        <v>2193</v>
      </c>
      <c r="B99" s="79" t="str">
        <f aca="false">IF(A99="NEWCOD",IF(ISBLANK(G99),"renseigner le champ 'Nouveau taxon'",G99),VLOOKUP(A99,'Ref Taxo'!A:B,2,FALSE()))</f>
        <v>Heribaudiella</v>
      </c>
      <c r="C99" s="80" t="n">
        <f aca="false">IF(A99="NEWCOD",IF(ISBLANK(H99),"NoCod",H99),VLOOKUP(A99,'Ref Taxo'!A:D,4,FALSE()))</f>
        <v>6196</v>
      </c>
      <c r="D99" s="81" t="n">
        <v>0.02</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0.3</v>
      </c>
      <c r="E100" s="82" t="n">
        <v>0.05</v>
      </c>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0.5</v>
      </c>
      <c r="E101" s="82" t="n">
        <v>0.05</v>
      </c>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2" t="s">
        <v>5274</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0.25</v>
      </c>
      <c r="E103" s="82"/>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0.2</v>
      </c>
      <c r="E104" s="82"/>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0.1</v>
      </c>
      <c r="E105" s="82"/>
      <c r="F105" s="82" t="s">
        <v>5274</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0.05</v>
      </c>
      <c r="E106" s="82" t="n">
        <v>0.01</v>
      </c>
      <c r="F106" s="82" t="s">
        <v>5274</v>
      </c>
      <c r="G106" s="85"/>
      <c r="H106" s="86"/>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0.12</v>
      </c>
      <c r="E107" s="82" t="n">
        <v>0.01</v>
      </c>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t="n">
        <v>0.01</v>
      </c>
      <c r="F108" s="82" t="s">
        <v>5274</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0.05</v>
      </c>
      <c r="E109" s="82" t="n">
        <v>0.01</v>
      </c>
      <c r="F109" s="82" t="s">
        <v>5274</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c r="E110" s="82" t="n">
        <v>0.01</v>
      </c>
      <c r="F110" s="82" t="s">
        <v>5274</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0.5</v>
      </c>
      <c r="E111" s="82"/>
      <c r="F111" s="82" t="s">
        <v>5274</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t="n">
        <v>0.01</v>
      </c>
      <c r="F112" s="82" t="s">
        <v>5274</v>
      </c>
      <c r="G112" s="85"/>
      <c r="H112" s="86"/>
    </row>
    <row r="113" customFormat="false" ht="15" hidden="false" customHeight="false" outlineLevel="0" collapsed="false">
      <c r="A113" s="78" t="s">
        <v>5063</v>
      </c>
      <c r="B113" s="79" t="str">
        <f aca="false">IF(A113="NEWCOD",IF(ISBLANK(G113),"renseigner le champ 'Nouveau taxon'",G113),VLOOKUP(A113,'Ref Taxo'!A:B,2,FALSE()))</f>
        <v>Veronica beccabunga</v>
      </c>
      <c r="C113" s="80" t="n">
        <f aca="false">IF(A113="NEWCOD",IF(ISBLANK(H113),"NoCod",H113),VLOOKUP(A113,'Ref Taxo'!A:D,4,FALSE()))</f>
        <v>1957</v>
      </c>
      <c r="D113" s="81" t="n">
        <v>0.01</v>
      </c>
      <c r="E113" s="82"/>
      <c r="F113" s="82" t="s">
        <v>5274</v>
      </c>
      <c r="G113" s="85"/>
      <c r="H113" s="86"/>
    </row>
    <row r="114" customFormat="false" ht="15" hidden="false" customHeight="false" outlineLevel="0" collapsed="false">
      <c r="A114" s="78" t="s">
        <v>1719</v>
      </c>
      <c r="B114" s="79" t="str">
        <f aca="false">IF(A114="NEWCOD",IF(ISBLANK(G114),"renseigner le champ 'Nouveau taxon'",G114),VLOOKUP(A114,'Ref Taxo'!A:B,2,FALSE()))</f>
        <v>Equisetum arvense</v>
      </c>
      <c r="C114" s="80" t="n">
        <f aca="false">IF(A114="NEWCOD",IF(ISBLANK(H114),"NoCod",H114),VLOOKUP(A114,'Ref Taxo'!A:D,4,FALSE()))</f>
        <v>1384</v>
      </c>
      <c r="D114" s="81"/>
      <c r="E114" s="82" t="n">
        <v>0.01</v>
      </c>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2020-02-28T16:46:37Z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