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5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<sst xmlns="http://schemas.openxmlformats.org/spreadsheetml/2006/main" count="6488" uniqueCount="5305">
  <si>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</si>
  <si>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</si>
  <si>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</si>
  <si>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</si>
  <si>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</si>
  <si>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</si>
  <si>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</si>
  <si>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</si>
  <si>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</si>
  <si>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</si>
  <si>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</si>
  <si>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</si>
  <si>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</si>
  <si>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</si>
  <si>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</si>
  <si>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</si>
  <si>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</si>
  <si>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</si>
  <si>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</si>
  <si>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</si>
  <si>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</si>
  <si>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</si>
  <si>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</si>
  <si>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</si>
  <si>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</si>
  <si>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</si>
  <si>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</si>
  <si>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</si>
  <si>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</si>
  <si>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</si>
  <si>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</si>
  <si>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</si>
  <si>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</si>
  <si>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</si>
  <si>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</si>
  <si>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</si>
  <si>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</si>
  <si>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</si>
  <si>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</si>
  <si>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</si>
  <si>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</si>
  <si>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</si>
  <si>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</si>
  <si>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</si>
  <si>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</si>
  <si>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</si>
  <si>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</si>
  <si>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</si>
  <si>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</si>
  <si>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</si>
  <si>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</si>
  <si>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</si>
  <si>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</si>
  <si>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</si>
  <si>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</si>
  <si>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</si>
  <si>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</si>
  <si>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</si>
  <si>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</si>
  <si>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</si>
  <si>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</si>
  <si>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</si>
  <si>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</si>
  <si>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</si>
  <si>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</si>
  <si>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</si>
  <si>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</si>
  <si>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</si>
  <si>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</si>
  <si>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</si>
  <si>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</si>
  <si>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</si>
  <si>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</si>
  <si>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</si>
  <si>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</si>
  <si>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</si>
  <si>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</si>
  <si>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</si>
  <si>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</si>
  <si>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</si>
  <si>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</si>
  <si>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</si>
  <si>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</si>
  <si>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</si>
  <si>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</si>
  <si>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</si>
  <si>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</si>
  <si>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</si>
  <si>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</si>
  <si>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</si>
  <si>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</si>
  <si>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</si>
  <si>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</si>
  <si>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</si>
  <si>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</si>
  <si>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</si>
  <si>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</si>
  <si>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</si>
  <si>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</si>
  <si>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</si>
  <si>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</si>
  <si>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</si>
  <si>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</si>
  <si>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</si>
  <si>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</si>
  <si>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</si>
  <si>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</si>
  <si>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</si>
  <si>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</si>
  <si>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</si>
  <si>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</si>
  <si>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</si>
  <si>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</si>
  <si>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</si>
  <si>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</si>
  <si>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</si>
  <si>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</si>
  <si>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</si>
  <si>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</si>
  <si>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</si>
  <si>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</si>
  <si>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</si>
  <si>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</si>
  <si>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</si>
  <si>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</si>
  <si>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</si>
  <si>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</si>
  <si>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</si>
  <si>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</si>
  <si>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</si>
  <si>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</si>
  <si>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</si>
  <si>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</si>
  <si>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</si>
  <si>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</si>
  <si>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</si>
  <si>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</si>
  <si>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</si>
  <si>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</si>
  <si>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</si>
  <si>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</si>
  <si>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</si>
  <si>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</si>
  <si>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</si>
  <si>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</si>
  <si>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</si>
  <si>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</si>
  <si>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</si>
  <si>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</si>
  <si>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</si>
  <si>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</si>
  <si>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</si>
  <si>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</si>
  <si>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</si>
  <si>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</si>
  <si>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</si>
  <si>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</si>
  <si>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</si>
  <si>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</si>
  <si>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</si>
  <si>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</si>
  <si>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</si>
  <si>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</si>
  <si>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</si>
  <si>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</si>
  <si>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</si>
  <si>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</si>
  <si>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</si>
  <si>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</si>
  <si>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</si>
  <si>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</si>
  <si>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</si>
  <si>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</si>
  <si>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</si>
  <si>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</si>
  <si>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</si>
  <si>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</si>
  <si>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</si>
  <si>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</si>
  <si>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</si>
  <si>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</si>
  <si>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</si>
  <si>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</si>
  <si>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</si>
  <si>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</si>
  <si>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</si>
  <si>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</si>
  <si>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</si>
  <si>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</si>
  <si>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</si>
  <si>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</si>
  <si>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</si>
  <si>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</si>
  <si>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</si>
  <si>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</si>
  <si>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</si>
  <si>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</si>
  <si>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</si>
  <si>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</si>
  <si>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</si>
  <si>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</si>
  <si>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</si>
  <si>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</si>
  <si>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</si>
  <si>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</si>
  <si>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</si>
  <si>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</si>
  <si>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</si>
  <si>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</si>
  <si>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</si>
  <si>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</si>
  <si>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</si>
  <si>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</si>
  <si>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</si>
  <si>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</si>
  <si>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</si>
  <si>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</si>
  <si>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</si>
  <si>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</si>
  <si>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</si>
  <si>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</si>
  <si>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</si>
  <si>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</si>
  <si>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</si>
  <si>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</si>
  <si>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</si>
  <si>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</si>
  <si>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</si>
  <si>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</si>
  <si>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</si>
  <si>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</si>
  <si>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</si>
  <si>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</si>
  <si>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</si>
  <si>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</si>
  <si>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</si>
  <si>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</si>
  <si>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</si>
  <si>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</si>
  <si>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</si>
  <si>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</si>
  <si>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</si>
  <si>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</si>
  <si>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</si>
  <si>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</si>
  <si>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</si>
  <si>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</si>
  <si>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</si>
  <si>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</si>
  <si>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</si>
  <si>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</si>
  <si>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</si>
  <si>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</si>
  <si>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</si>
  <si>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</si>
  <si>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</si>
  <si>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</si>
  <si>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</si>
  <si>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</si>
  <si>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</si>
  <si>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</si>
  <si>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</si>
  <si>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</si>
  <si>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</si>
  <si>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</si>
  <si>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</si>
  <si>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</si>
  <si>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</si>
  <si>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</si>
  <si>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</si>
  <si>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</si>
  <si>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</si>
  <si>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</si>
  <si>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</si>
  <si>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</si>
  <si>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</si>
  <si>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</si>
  <si>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</si>
  <si>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</si>
  <si>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</si>
  <si>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</si>
  <si>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</si>
  <si>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</si>
  <si>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</si>
  <si>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</si>
  <si>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</si>
  <si>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</si>
  <si>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</si>
  <si>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</si>
  <si>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</si>
  <si>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</si>
  <si>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</si>
  <si>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</si>
  <si>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</si>
  <si>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</si>
  <si>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</si>
  <si>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</si>
  <si>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</si>
  <si>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</si>
  <si>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</si>
  <si>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</si>
  <si>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</si>
  <si>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</si>
  <si>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</si>
  <si>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</si>
  <si>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</si>
  <si>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</si>
  <si>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</si>
  <si>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</si>
  <si>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</si>
  <si>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</si>
  <si>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</si>
  <si>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</si>
  <si>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</si>
  <si>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</si>
  <si>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</si>
  <si>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</si>
  <si>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</si>
  <si>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</si>
  <si>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</si>
  <si>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</si>
  <si>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</si>
  <si>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</si>
  <si>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</si>
  <si>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</si>
  <si>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</si>
  <si>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</si>
  <si>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</si>
  <si>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</si>
  <si>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</si>
  <si>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</si>
  <si>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</si>
  <si>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</si>
  <si>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</si>
  <si>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</si>
  <si>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</si>
  <si>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</si>
  <si>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</si>
  <si>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</si>
  <si>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</si>
  <si>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</si>
  <si>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</si>
  <si>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</si>
  <si>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</si>
  <si>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</si>
  <si>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</si>
  <si>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</si>
  <si>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</si>
  <si>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</si>
  <si>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</si>
  <si>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</si>
  <si>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</si>
  <si>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</si>
  <si>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</si>
  <si>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</si>
  <si>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</si>
  <si>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</si>
  <si>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</si>
  <si>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</si>
  <si>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</si>
  <si>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</si>
  <si>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</si>
  <si>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</si>
  <si>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</si>
  <si>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</si>
  <si>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</si>
  <si>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</si>
  <si>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</si>
  <si>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</si>
  <si>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</si>
  <si>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</si>
  <si>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</si>
  <si>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</si>
  <si>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</si>
  <si>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</si>
  <si>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</si>
  <si>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</si>
  <si>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</si>
  <si>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</si>
  <si>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</si>
  <si>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</si>
  <si>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</si>
  <si>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</si>
  <si>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</si>
  <si>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</si>
  <si>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</si>
  <si>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</si>
  <si>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</si>
  <si>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</si>
  <si>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</si>
  <si>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</si>
  <si>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</si>
  <si>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</si>
  <si>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</si>
  <si>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</si>
  <si>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</si>
  <si>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</si>
  <si>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</si>
  <si>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</si>
  <si>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</si>
  <si>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</si>
  <si>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</si>
  <si>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</si>
  <si>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</si>
  <si>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</si>
  <si>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</si>
  <si>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</si>
  <si>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</si>
  <si>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</si>
  <si>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</si>
  <si>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</si>
  <si>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</si>
  <si>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</si>
  <si>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</si>
  <si>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</si>
  <si>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</si>
  <si>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</si>
  <si>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</si>
  <si>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</si>
  <si>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</si>
  <si>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</si>
  <si>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</si>
  <si>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</si>
  <si>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</si>
  <si>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</si>
  <si>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</si>
  <si>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</si>
  <si>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</si>
  <si>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</si>
  <si>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</si>
  <si>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</si>
  <si>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</si>
  <si>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</si>
  <si>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</si>
  <si>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</si>
  <si>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</si>
  <si>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</si>
  <si>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</si>
  <si>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</si>
  <si>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</si>
  <si>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</si>
  <si>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</si>
  <si>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</si>
  <si>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</si>
  <si>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</si>
  <si>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</si>
  <si>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</si>
  <si>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</si>
  <si>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</si>
  <si>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</si>
  <si>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</si>
  <si>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</si>
  <si>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</si>
  <si>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</si>
  <si>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</si>
  <si>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</si>
  <si>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</si>
  <si>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</si>
  <si>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</si>
  <si>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</si>
  <si>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</si>
  <si>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</si>
  <si>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</si>
  <si>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</si>
  <si>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</si>
  <si>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</si>
  <si>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</si>
  <si>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</si>
  <si>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</si>
  <si>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</si>
  <si>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</si>
  <si>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</si>
  <si>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</si>
  <si>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</si>
  <si>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</si>
  <si>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</si>
  <si>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</si>
  <si>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</si>
  <si>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</si>
  <si>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</si>
  <si>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</si>
  <si>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</si>
  <si>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</si>
  <si>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</si>
  <si>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</si>
  <si>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</si>
  <si>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</si>
  <si>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</si>
  <si>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</si>
  <si>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</si>
  <si>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</si>
  <si>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</si>
  <si>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</si>
  <si>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</si>
  <si>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</si>
  <si>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</si>
  <si>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</si>
  <si>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</si>
  <si>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</si>
  <si>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</si>
  <si>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</si>
  <si>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</si>
  <si>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</si>
  <si>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</si>
  <si>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</si>
  <si>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</si>
  <si>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</si>
  <si>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</si>
  <si>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</si>
  <si>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</si>
  <si>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</si>
  <si>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</si>
  <si>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</si>
  <si>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</si>
  <si>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</si>
  <si>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</si>
  <si>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</si>
  <si>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</si>
  <si>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</si>
  <si>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</si>
  <si>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</si>
  <si>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</si>
  <si>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</si>
  <si>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</si>
  <si>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</si>
  <si>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</si>
  <si>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</si>
  <si>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</si>
  <si>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</si>
  <si>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</si>
  <si>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</si>
  <si>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</si>
  <si>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</si>
  <si>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</si>
  <si>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</si>
  <si>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</si>
  <si>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</si>
  <si>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</si>
  <si>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</si>
  <si>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</si>
  <si>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</si>
  <si>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</si>
  <si>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</si>
  <si>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</si>
  <si>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</si>
  <si>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</si>
  <si>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</si>
  <si>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</si>
  <si>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</si>
  <si>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</si>
  <si>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</si>
  <si>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</si>
  <si>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</si>
  <si>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</si>
  <si>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</si>
  <si>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</si>
  <si>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</si>
  <si>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</si>
  <si>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</si>
  <si>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</si>
  <si>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</si>
  <si>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</si>
  <si>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</si>
  <si>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</si>
  <si>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</si>
  <si>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</si>
  <si>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</si>
  <si>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</si>
  <si>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</si>
  <si>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</si>
  <si>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</si>
  <si>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</si>
  <si>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</si>
  <si>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</si>
  <si>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</si>
  <si>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</si>
  <si>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</si>
  <si>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</si>
  <si>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</si>
  <si>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</si>
  <si>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</si>
  <si>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</si>
  <si>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</si>
  <si>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</si>
  <si>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</si>
  <si>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</si>
  <si>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</si>
  <si>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</si>
  <si>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</si>
  <si>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</si>
  <si>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</si>
  <si>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</si>
  <si>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</si>
  <si>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</si>
  <si>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</si>
  <si>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</si>
  <si>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</si>
  <si>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</si>
  <si>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</si>
  <si>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</si>
  <si>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</si>
  <si>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</si>
  <si>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</si>
  <si>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</si>
  <si>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</si>
  <si>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</si>
  <si>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</si>
  <si>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</si>
  <si>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</si>
  <si>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</si>
  <si>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</si>
  <si>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</si>
  <si>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</si>
  <si>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</si>
  <si>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</si>
  <si>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</si>
  <si>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</si>
  <si>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</si>
  <si>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</si>
  <si>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</si>
  <si>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</si>
  <si>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</si>
  <si>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</si>
  <si>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</si>
  <si>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</si>
  <si>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</si>
  <si>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</si>
  <si>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</si>
  <si>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</si>
  <si>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</si>
  <si>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</si>
  <si>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</si>
  <si>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</si>
  <si>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</si>
  <si>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</si>
  <si>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</si>
  <si>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</si>
  <si>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</si>
  <si>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</si>
  <si>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</si>
  <si>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</si>
  <si>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</si>
  <si>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</si>
  <si>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</si>
  <si>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</si>
  <si>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</si>
  <si>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</si>
  <si>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</si>
  <si>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</si>
  <si>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</si>
  <si>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</si>
  <si>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</si>
  <si>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</si>
  <si>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</si>
  <si>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</si>
  <si>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</si>
  <si>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</si>
  <si>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</si>
  <si>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</si>
  <si>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</si>
  <si>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</si>
  <si>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</si>
  <si>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</si>
  <si>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</si>
  <si>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</si>
  <si>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</si>
  <si>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</si>
  <si>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</si>
  <si>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</si>
  <si>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</si>
  <si>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</si>
  <si>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</si>
  <si>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</si>
  <si>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</si>
  <si>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</si>
  <si>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</si>
  <si>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</si>
  <si>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</si>
  <si>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</si>
  <si>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</si>
  <si>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</si>
  <si>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</si>
  <si>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</si>
  <si>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</si>
  <si>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</si>
  <si>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</si>
  <si>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</si>
  <si>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</si>
  <si>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</si>
  <si>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</si>
  <si>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</si>
  <si>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</si>
  <si>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</si>
  <si>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</si>
  <si>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</si>
  <si>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</si>
  <si>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</si>
  <si>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</si>
  <si>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</si>
  <si>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</si>
  <si>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</si>
  <si>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</si>
  <si>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</si>
  <si>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</si>
  <si>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</si>
  <si>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</si>
  <si>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</si>
  <si>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</si>
  <si>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</si>
  <si>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</si>
  <si>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</si>
  <si>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</si>
  <si>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</si>
  <si>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</si>
  <si>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</si>
  <si>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</si>
  <si>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</si>
  <si>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</si>
  <si>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</si>
  <si>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</si>
  <si>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</si>
  <si>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</si>
  <si>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</si>
  <si>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</si>
  <si>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</si>
  <si>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</si>
  <si>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</si>
  <si>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</si>
  <si>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</si>
  <si>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</si>
  <si>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</si>
  <si>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</si>
  <si>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</si>
  <si>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</si>
  <si>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</si>
  <si>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</si>
  <si>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</si>
  <si>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</si>
  <si>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</si>
  <si>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</si>
  <si>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</si>
  <si>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</si>
  <si>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</si>
  <si>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</si>
  <si>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</si>
  <si>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</si>
  <si>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</si>
  <si>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</si>
  <si>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</si>
  <si>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</si>
  <si>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</si>
  <si>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</si>
  <si>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</si>
  <si>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</si>
  <si>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</si>
  <si>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</si>
  <si>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</si>
  <si>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</si>
  <si>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</si>
  <si>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</si>
  <si>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</si>
  <si>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</si>
  <si>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</si>
  <si>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</si>
  <si>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</si>
  <si>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</si>
  <si>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</si>
  <si>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</si>
  <si>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</si>
  <si>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</si>
  <si>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</si>
  <si>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</si>
  <si>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</si>
  <si>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</si>
  <si>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</si>
  <si>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</si>
  <si>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</si>
  <si>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</si>
  <si>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</si>
  <si>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</si>
  <si>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</si>
  <si>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</si>
  <si>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</si>
  <si>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</si>
  <si>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</si>
  <si>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</si>
  <si>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</si>
  <si>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</si>
  <si>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</si>
  <si>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</si>
  <si>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</si>
  <si>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</si>
  <si>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</si>
  <si>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</si>
  <si>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</si>
  <si>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</si>
  <si>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</si>
  <si>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</si>
  <si>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</si>
  <si>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</si>
  <si>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</si>
  <si>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</si>
  <si>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</si>
  <si>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</si>
  <si>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</si>
  <si>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</si>
  <si>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</si>
  <si>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</si>
  <si>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</si>
  <si>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</si>
  <si>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</si>
  <si>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</si>
  <si>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</si>
  <si>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</si>
  <si>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</si>
  <si>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</si>
  <si>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</si>
  <si>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</si>
  <si>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</si>
  <si>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</si>
  <si>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</si>
  <si>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</si>
  <si>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</si>
  <si>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</si>
  <si>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</si>
  <si>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</si>
  <si>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</si>
  <si>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</si>
  <si>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</si>
  <si>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</si>
  <si>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</si>
  <si>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</si>
  <si>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</si>
  <si>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</si>
  <si>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</si>
  <si>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</si>
  <si>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</si>
  <si>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</si>
  <si>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</si>
  <si>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</si>
  <si>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</si>
  <si>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</si>
  <si>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</si>
  <si>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</si>
  <si>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</si>
  <si>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</si>
  <si>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</si>
  <si>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</si>
  <si>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</si>
  <si>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</si>
  <si>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</si>
  <si>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</si>
  <si>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</si>
  <si>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</si>
  <si>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</si>
  <si>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</si>
  <si>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</si>
  <si>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</si>
  <si>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</si>
  <si>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</si>
  <si>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</si>
  <si>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</si>
  <si>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</si>
  <si>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</si>
  <si>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</si>
  <si>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</si>
  <si>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</si>
  <si>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</si>
  <si>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</si>
  <si>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</si>
  <si>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</si>
  <si>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</si>
  <si>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</si>
  <si>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</si>
  <si>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</si>
  <si>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</si>
  <si>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</si>
  <si>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</si>
  <si>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</si>
  <si>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</si>
  <si>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</si>
  <si>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</si>
  <si>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</si>
  <si>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</si>
  <si>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</si>
  <si>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</si>
  <si>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</si>
  <si>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</si>
  <si>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</si>
  <si>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</si>
  <si>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</si>
  <si>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</si>
  <si>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</si>
  <si>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</si>
  <si>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</si>
  <si>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</si>
  <si>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</si>
  <si>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</si>
  <si>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</si>
  <si>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</si>
  <si>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</si>
  <si>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</si>
  <si>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</si>
  <si>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</si>
  <si>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</si>
  <si>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</si>
  <si>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</si>
  <si>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</si>
  <si>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</si>
  <si>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</si>
  <si>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</si>
  <si>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</si>
  <si>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</si>
  <si>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</si>
  <si>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</si>
  <si>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</si>
  <si>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</si>
  <si>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</si>
  <si>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</si>
  <si>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</si>
  <si>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</si>
  <si>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</si>
  <si>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</si>
  <si>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</si>
  <si>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</si>
  <si>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</si>
  <si>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</si>
  <si>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</si>
  <si>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</si>
  <si>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</si>
  <si>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</si>
  <si>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</si>
  <si>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</si>
  <si>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</si>
  <si>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</si>
  <si>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</si>
  <si>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</si>
  <si>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</si>
  <si>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</si>
  <si>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</si>
  <si>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</si>
  <si>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</si>
  <si>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</si>
  <si>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</si>
  <si>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</si>
  <si>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</si>
  <si>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</si>
  <si>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</si>
  <si>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</si>
  <si>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</si>
  <si>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</si>
  <si>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</si>
  <si>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</si>
  <si>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</si>
  <si>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</si>
  <si>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</si>
  <si>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</si>
  <si>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</si>
  <si>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</si>
  <si>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</si>
  <si>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</si>
  <si>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</si>
  <si>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</si>
  <si>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</si>
  <si>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</si>
  <si>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</si>
  <si>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</si>
  <si>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</si>
  <si>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</si>
  <si>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</si>
  <si>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</si>
  <si>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</si>
  <si>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</si>
  <si>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</si>
  <si>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</si>
  <si>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</si>
  <si>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</si>
  <si>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</si>
  <si>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</si>
  <si>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</si>
  <si>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</si>
  <si>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</si>
  <si>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</si>
  <si>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</si>
  <si>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</si>
  <si>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</si>
  <si>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</si>
  <si>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</si>
  <si>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</si>
  <si>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</si>
  <si>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</si>
  <si>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</si>
  <si>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</si>
  <si>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</si>
  <si>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</si>
  <si>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</si>
  <si>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</si>
  <si>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</si>
  <si>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</si>
  <si>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</si>
  <si>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</si>
  <si>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</si>
  <si>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</si>
  <si>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</si>
  <si>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</si>
  <si>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</si>
  <si>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</si>
  <si>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</si>
  <si>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</si>
  <si>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</si>
  <si>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</si>
  <si>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</si>
  <si>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</si>
  <si>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</si>
  <si>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</si>
  <si>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</si>
  <si>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</si>
  <si>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</si>
  <si>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</si>
  <si>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</si>
  <si>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</si>
  <si>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</si>
  <si>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</si>
  <si>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</si>
  <si>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</si>
  <si>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</si>
  <si>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</si>
  <si>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</si>
  <si>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</si>
  <si>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</si>
  <si>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</si>
  <si>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</si>
  <si>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</si>
  <si>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</si>
  <si>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</si>
  <si>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</si>
  <si>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</si>
  <si>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</si>
  <si>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</si>
  <si>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</si>
  <si>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</si>
  <si>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</si>
  <si>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</si>
  <si>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</si>
  <si>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</si>
  <si>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</si>
  <si>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</si>
  <si>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</si>
  <si>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</si>
  <si>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</si>
  <si>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</si>
  <si>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</si>
  <si>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</si>
  <si>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</si>
  <si>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</si>
  <si>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</si>
  <si>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</si>
  <si>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</si>
  <si>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</si>
  <si>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</si>
  <si>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</si>
  <si>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</si>
  <si>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</si>
  <si>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</si>
  <si>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</si>
  <si>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</si>
  <si>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</si>
  <si>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</si>
  <si>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</si>
  <si>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</si>
  <si>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</si>
  <si>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</si>
  <si>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</si>
  <si>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</si>
  <si>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</si>
  <si>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</si>
  <si>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</si>
  <si>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</si>
  <si>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</si>
  <si>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</si>
  <si>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</si>
  <si>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</si>
  <si>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</si>
  <si>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</si>
  <si>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</si>
  <si>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</si>
  <si>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</si>
  <si>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</si>
  <si>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</si>
  <si>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</si>
  <si>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</si>
  <si>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</si>
  <si>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</si>
  <si>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</si>
  <si>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</si>
  <si>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</si>
  <si>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</si>
  <si>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</si>
  <si>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</si>
  <si>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</si>
  <si>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</si>
  <si>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</si>
  <si>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</si>
  <si>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</si>
  <si>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</si>
  <si>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</si>
  <si>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</si>
  <si>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</si>
  <si>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</si>
  <si>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</si>
  <si>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</si>
  <si>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</si>
  <si>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</si>
  <si>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</si>
  <si>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</si>
  <si>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</si>
  <si>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</si>
  <si>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</si>
  <si>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</si>
  <si>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</si>
  <si>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</si>
  <si>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</si>
  <si>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</si>
  <si>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</si>
  <si>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</si>
  <si>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</si>
  <si>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</si>
  <si>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</si>
  <si>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</si>
  <si>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</si>
  <si>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</si>
  <si>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</si>
  <si>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</si>
  <si>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</si>
  <si>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</si>
  <si>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</si>
  <si>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</si>
  <si>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</si>
  <si>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</si>
  <si>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</si>
  <si>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</si>
  <si>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</si>
  <si>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</si>
  <si>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</si>
  <si>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</si>
  <si>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</si>
  <si>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</si>
  <si>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</si>
  <si>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</si>
  <si>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</si>
  <si>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</si>
  <si>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</si>
  <si>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</si>
  <si>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</si>
  <si>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</si>
  <si>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</si>
  <si>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</si>
  <si>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</si>
  <si>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</si>
  <si>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</si>
  <si>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</si>
  <si>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</si>
  <si>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</si>
  <si>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</si>
  <si>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</si>
  <si>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</si>
  <si>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</si>
  <si>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</si>
  <si>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</si>
  <si>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</si>
  <si>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</si>
  <si>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</si>
  <si>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</si>
  <si>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</si>
  <si>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</si>
  <si>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</si>
  <si>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</si>
  <si>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</si>
  <si>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</si>
  <si>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</si>
  <si>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</si>
  <si>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</si>
  <si>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</si>
  <si>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</si>
  <si>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</si>
  <si>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</si>
  <si>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</si>
  <si>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</si>
  <si>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</si>
  <si>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</si>
  <si>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</si>
  <si>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</si>
  <si>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</si>
  <si>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</si>
  <si>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</si>
  <si>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</si>
  <si>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</si>
  <si>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</si>
  <si>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</si>
  <si>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</si>
  <si>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</si>
  <si>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</si>
  <si>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</si>
  <si>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</si>
  <si>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</si>
  <si>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</si>
  <si>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</si>
  <si>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</si>
  <si>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</si>
  <si>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</si>
  <si>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</si>
  <si>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</si>
  <si>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</si>
  <si>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</si>
  <si>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</si>
  <si>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</si>
  <si>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</si>
  <si>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</si>
  <si>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</si>
  <si>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</si>
  <si>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</si>
  <si>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</si>
  <si>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</si>
  <si>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</si>
  <si>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</si>
  <si>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</si>
  <si>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</si>
  <si>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</si>
  <si>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</si>
  <si>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</si>
  <si>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</si>
  <si>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</si>
  <si>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</si>
  <si>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</si>
  <si>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</si>
  <si>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</si>
  <si>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</si>
  <si>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</si>
  <si>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</si>
  <si>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</si>
  <si>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</si>
  <si>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</si>
  <si>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</si>
  <si>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</si>
  <si>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</si>
  <si>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</si>
  <si>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</si>
  <si>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</si>
  <si>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</si>
  <si>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</si>
  <si>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</si>
  <si>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</si>
  <si>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</si>
  <si>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</si>
  <si>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</si>
  <si>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</si>
  <si>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</si>
  <si>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</si>
  <si>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</si>
  <si>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</si>
  <si>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</si>
  <si>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</si>
  <si>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</si>
  <si>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</si>
  <si>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</si>
  <si>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</si>
  <si>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</si>
  <si>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</si>
  <si>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</si>
  <si>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</si>
  <si>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</si>
  <si>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</si>
  <si>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</si>
  <si>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</si>
  <si>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</si>
  <si>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</si>
  <si>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</si>
  <si>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</si>
  <si>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</si>
  <si>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</si>
  <si>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</si>
  <si>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</si>
  <si>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</si>
  <si>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</si>
  <si>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</si>
  <si>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</si>
  <si>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</si>
  <si>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</si>
  <si>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</si>
  <si>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</si>
  <si>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</si>
  <si>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</si>
  <si>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</si>
  <si>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</si>
  <si>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</si>
  <si>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</si>
  <si>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</si>
  <si>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</si>
  <si>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</si>
  <si>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</si>
  <si>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</si>
  <si>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</si>
  <si>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</si>
  <si>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</si>
  <si>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</si>
  <si>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</si>
  <si>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</si>
  <si>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</si>
  <si>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</si>
  <si>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</si>
  <si>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</si>
  <si>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</si>
  <si>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</si>
  <si>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</si>
  <si>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</si>
  <si>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</si>
  <si>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</si>
  <si>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</si>
  <si>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</si>
  <si>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</si>
  <si>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</si>
  <si>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</si>
  <si>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</si>
  <si>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</si>
  <si>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</si>
  <si>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</si>
  <si>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</si>
  <si>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</si>
  <si>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</si>
  <si>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</si>
  <si>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</si>
  <si>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</si>
  <si>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</si>
  <si>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</si>
  <si>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</si>
  <si>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</si>
  <si>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</si>
  <si>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</si>
  <si>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</si>
  <si>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</si>
  <si>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</si>
  <si>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</si>
  <si>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</si>
  <si>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</si>
  <si>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</si>
  <si>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</si>
  <si>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</si>
  <si>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</si>
  <si>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</si>
  <si>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</si>
  <si>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</si>
  <si>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</si>
  <si>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</si>
  <si>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</si>
  <si>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</si>
  <si>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</si>
  <si>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</si>
  <si>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</si>
  <si>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</si>
  <si>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</si>
  <si>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</si>
  <si>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</si>
  <si>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</si>
  <si>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</si>
  <si>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</si>
  <si>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</si>
  <si>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</si>
  <si>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</si>
  <si>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</si>
  <si>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</si>
  <si>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</si>
  <si>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</si>
  <si>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</si>
  <si>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</si>
  <si>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</si>
  <si>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</si>
  <si>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</si>
  <si>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</si>
  <si>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</si>
  <si>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</si>
  <si>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</si>
  <si>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</si>
  <si>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</si>
  <si>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</si>
  <si>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</si>
  <si>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</si>
  <si>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</si>
  <si>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</si>
  <si>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</si>
  <si>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</si>
  <si>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</si>
  <si>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</si>
  <si>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</si>
  <si>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</si>
  <si>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</si>
  <si>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</si>
  <si>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</si>
  <si>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</si>
  <si>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</si>
  <si>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</si>
  <si>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</si>
  <si>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</si>
  <si>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</si>
  <si>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</si>
  <si>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</si>
  <si>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</si>
  <si>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</si>
  <si>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</si>
  <si>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</si>
  <si>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</si>
  <si>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</si>
  <si>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</si>
  <si>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</si>
  <si>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</si>
  <si>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</si>
  <si>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</si>
  <si>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</si>
  <si>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</si>
  <si>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</si>
  <si>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</si>
  <si>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</si>
  <si>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</si>
  <si>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</si>
  <si>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</si>
  <si>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</si>
  <si>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</si>
  <si>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</si>
  <si>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</si>
  <si>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</si>
  <si>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</si>
  <si>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</si>
  <si>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</si>
  <si>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</si>
  <si>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</si>
  <si>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</si>
  <si>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</si>
  <si>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</si>
  <si>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</si>
  <si>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</si>
  <si>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</si>
  <si>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</si>
  <si>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</si>
  <si>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</si>
  <si>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</si>
  <si>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</si>
  <si>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</si>
  <si>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</si>
  <si>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</si>
  <si>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</si>
  <si>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</si>
  <si>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</si>
  <si>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</si>
  <si>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</si>
  <si>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</si>
  <si>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</si>
  <si>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</si>
  <si>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</si>
  <si>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</si>
  <si>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</si>
  <si>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</si>
  <si>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</si>
  <si>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</si>
  <si>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</si>
  <si>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</si>
  <si>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</si>
  <si>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</si>
  <si>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</si>
  <si>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</si>
  <si>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</si>
  <si>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</si>
  <si>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</si>
  <si>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</si>
  <si>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</si>
  <si>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</si>
  <si>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</si>
  <si>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</si>
  <si>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</si>
  <si>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</si>
  <si>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</si>
  <si>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</si>
  <si>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</si>
  <si>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</si>
  <si>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</si>
  <si>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</si>
  <si>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</si>
  <si>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</si>
  <si>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</si>
  <si>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</si>
  <si>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</si>
  <si>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</si>
  <si>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</si>
  <si>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</si>
  <si>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</si>
  <si>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</si>
  <si>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</si>
  <si>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</si>
  <si>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</si>
  <si>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</si>
  <si>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</si>
  <si>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</si>
  <si>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</si>
  <si>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</si>
  <si>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</si>
  <si>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</si>
  <si>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</si>
  <si>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</si>
  <si>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</si>
  <si>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</si>
  <si>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</si>
  <si>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</si>
  <si>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</si>
  <si>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</si>
  <si>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</si>
  <si>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</si>
  <si>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</si>
  <si>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</si>
  <si>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</si>
  <si>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</si>
  <si>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</si>
  <si>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</si>
  <si>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</si>
  <si>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</si>
  <si>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</si>
  <si>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</si>
  <si>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</si>
  <si>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</si>
  <si>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</si>
  <si>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</si>
  <si>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</si>
  <si>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</si>
  <si>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</si>
  <si>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</si>
  <si>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</si>
  <si>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</si>
  <si>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</si>
  <si>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</si>
  <si>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</si>
  <si>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</si>
  <si>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</si>
  <si>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</si>
  <si>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</si>
  <si>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</si>
  <si>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</si>
  <si>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</si>
  <si>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</si>
  <si>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</si>
  <si>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</si>
  <si>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</si>
  <si>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</si>
  <si>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</si>
  <si>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</si>
  <si>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</si>
  <si>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</si>
  <si>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</si>
  <si>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</si>
  <si>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</si>
  <si>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</si>
  <si>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</si>
  <si>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</si>
  <si>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</si>
  <si>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</si>
  <si>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</si>
  <si>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</si>
  <si>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</si>
  <si>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</si>
  <si>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</si>
  <si>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</si>
  <si>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</si>
  <si>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</si>
  <si>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</si>
  <si>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</si>
  <si>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</si>
  <si>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</si>
  <si>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</si>
  <si>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</si>
  <si>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</si>
  <si>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</si>
  <si>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</si>
  <si>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</si>
  <si>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</si>
  <si>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</si>
  <si>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</si>
  <si>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</si>
  <si>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</si>
  <si>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</si>
  <si>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</si>
  <si>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</si>
  <si>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</si>
  <si>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</si>
  <si>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</si>
  <si>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</si>
  <si>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</si>
  <si>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</si>
  <si>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</si>
  <si>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</si>
  <si>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</si>
  <si>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</si>
  <si>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</si>
  <si>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</si>
  <si>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</si>
  <si>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</si>
  <si>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</si>
  <si>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</si>
  <si>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</si>
  <si>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</si>
  <si>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</si>
  <si>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</si>
  <si>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</si>
  <si>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</si>
  <si>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</si>
  <si>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</si>
  <si>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</si>
  <si>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</si>
  <si>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</si>
  <si>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</si>
  <si>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</si>
  <si>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</si>
  <si>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</si>
  <si>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</si>
  <si>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</si>
  <si>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</si>
  <si>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</si>
  <si>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</si>
  <si>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</si>
  <si>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</si>
  <si>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</si>
  <si>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</si>
  <si>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</si>
  <si>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</si>
  <si>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</si>
  <si>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</si>
  <si>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</si>
  <si>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</si>
  <si>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</si>
  <si>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</si>
  <si>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</si>
  <si>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</si>
  <si>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</si>
  <si>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</si>
  <si>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</si>
  <si>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</si>
  <si>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</si>
  <si>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</si>
  <si>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</si>
  <si>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</si>
  <si>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</si>
  <si>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</si>
  <si>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</si>
  <si>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</si>
  <si>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</si>
  <si>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</si>
  <si>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</si>
  <si>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</si>
  <si>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</si>
  <si>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</si>
  <si>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</si>
  <si>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</si>
  <si>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</si>
  <si>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</si>
  <si>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</si>
  <si>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</si>
  <si>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</si>
  <si>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</si>
  <si>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</si>
  <si>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</si>
  <si>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</si>
  <si>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</si>
  <si>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</si>
  <si>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</si>
  <si>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</si>
  <si>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</si>
  <si>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</si>
  <si>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</si>
  <si>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</si>
  <si>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</si>
  <si>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</si>
  <si>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</si>
  <si>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</si>
  <si>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</si>
  <si>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</si>
  <si>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</si>
  <si>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</si>
  <si>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</si>
  <si>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</si>
  <si>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</si>
  <si>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</si>
  <si>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</si>
  <si>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</si>
  <si>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</si>
  <si>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</si>
  <si>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</si>
  <si>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</si>
  <si>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</si>
  <si>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</si>
  <si>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</si>
  <si>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</si>
  <si>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</si>
  <si>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</si>
  <si>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</si>
  <si>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</si>
  <si>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</si>
  <si>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</si>
  <si>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</si>
  <si>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</si>
  <si>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</si>
  <si>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</si>
  <si>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</si>
  <si>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</si>
  <si>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</si>
  <si>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</si>
  <si>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</si>
  <si>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</si>
  <si>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</si>
  <si>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</si>
  <si>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</si>
  <si>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</si>
  <si>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</si>
  <si>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</si>
  <si>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</si>
  <si>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</si>
  <si>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</si>
  <si>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</si>
  <si>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</si>
  <si>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</si>
  <si>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</si>
  <si>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</si>
  <si>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</si>
  <si>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</si>
  <si>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</si>
  <si>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</si>
  <si>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</si>
  <si>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</si>
  <si>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</si>
  <si>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</si>
  <si>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</si>
  <si>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</si>
  <si>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</si>
  <si>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</si>
  <si>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</si>
  <si>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</si>
  <si>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</si>
  <si>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</si>
  <si>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</si>
  <si>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</si>
  <si>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</si>
  <si>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</si>
  <si>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</si>
  <si>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</si>
  <si>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</si>
  <si>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</si>
  <si>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</si>
  <si>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</si>
  <si>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</si>
  <si>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</si>
  <si>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</si>
  <si>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</si>
  <si>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</si>
  <si>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</si>
  <si>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</si>
  <si>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</si>
  <si>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</si>
  <si>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</si>
  <si>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</si>
  <si>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</si>
  <si>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</si>
  <si>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</si>
  <si>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</si>
  <si>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</si>
  <si>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</si>
  <si>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</si>
  <si>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</si>
  <si>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</si>
  <si>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</si>
  <si>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</si>
  <si>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</si>
  <si>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</si>
  <si>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</si>
  <si>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</si>
  <si>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</si>
  <si>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</si>
  <si>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</si>
  <si>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</si>
  <si>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</si>
  <si>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</si>
  <si>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</si>
  <si>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</si>
  <si>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</si>
  <si>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</si>
  <si>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</si>
  <si>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</si>
  <si>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</si>
  <si>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</si>
  <si>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</si>
  <si>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</si>
  <si>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</si>
  <si>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</si>
  <si>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</si>
  <si>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</si>
  <si>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</si>
  <si>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</si>
  <si>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</si>
  <si>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</si>
  <si>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</si>
  <si>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</si>
  <si>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</si>
  <si>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</si>
  <si>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</si>
  <si>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</si>
  <si>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</si>
  <si>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</si>
  <si>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</si>
  <si>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</si>
  <si>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</si>
  <si>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</si>
  <si>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</si>
  <si>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</si>
  <si>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</si>
  <si>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</si>
  <si>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</si>
  <si>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</si>
  <si>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</si>
  <si>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</si>
  <si>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</si>
  <si>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</si>
  <si>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</si>
  <si>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</si>
  <si>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</si>
  <si>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</si>
  <si>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</si>
  <si>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</si>
  <si>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</si>
  <si>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</si>
  <si>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</si>
  <si>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</si>
  <si>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</si>
  <si>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</si>
  <si>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</si>
  <si>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</si>
  <si>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</si>
  <si>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</si>
  <si>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</si>
  <si>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</si>
  <si>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</si>
  <si>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</si>
  <si>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</si>
  <si>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</si>
  <si>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</si>
  <si>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</si>
  <si>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</si>
  <si>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</si>
  <si>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</si>
  <si>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</si>
  <si>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</si>
  <si>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</si>
  <si>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</si>
  <si>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</si>
  <si>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</si>
  <si>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</si>
  <si>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</si>
  <si>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</si>
  <si>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</si>
  <si>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</si>
  <si>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</si>
  <si>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</si>
  <si>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</si>
  <si>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</si>
  <si>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</si>
  <si>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</si>
  <si>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</si>
  <si>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</si>
  <si>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</si>
  <si>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</si>
  <si>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</si>
  <si>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</si>
  <si>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</si>
  <si>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</si>
  <si>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</si>
  <si>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</si>
  <si>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</si>
  <si>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</si>
  <si>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</si>
  <si>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</si>
  <si>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</si>
  <si>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</si>
  <si>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</si>
  <si>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</si>
  <si>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</si>
  <si>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</si>
  <si>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</si>
  <si>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</si>
  <si>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</si>
  <si>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</si>
  <si>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</si>
  <si>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</si>
  <si>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</si>
  <si>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</si>
  <si>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</si>
  <si>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</si>
  <si>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</si>
  <si>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</si>
  <si>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</si>
  <si>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</si>
  <si>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</si>
  <si>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</si>
  <si>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</si>
  <si>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</si>
  <si>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</si>
  <si>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</si>
  <si>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</si>
  <si>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</si>
  <si>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</si>
  <si>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</si>
  <si>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</si>
  <si>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</si>
  <si>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</si>
  <si>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</si>
  <si>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</si>
  <si>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</si>
  <si>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</si>
  <si>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</si>
  <si>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</si>
  <si>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</si>
  <si>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</si>
  <si>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</si>
  <si>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</si>
  <si>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</si>
  <si>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</si>
  <si>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</si>
  <si>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</si>
  <si>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</si>
  <si>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</si>
  <si>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</si>
  <si>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</si>
  <si>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</si>
  <si>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</si>
  <si>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</si>
  <si>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</si>
  <si>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</si>
  <si>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</si>
  <si>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</si>
  <si>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</si>
  <si>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</si>
  <si>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</si>
  <si>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</si>
  <si>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</si>
  <si>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</si>
  <si>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</si>
  <si>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</si>
  <si>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</si>
  <si>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</si>
  <si>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</si>
  <si>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</si>
  <si>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</si>
  <si>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</si>
  <si>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</si>
  <si>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</si>
  <si>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</si>
  <si>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</si>
  <si>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</si>
  <si>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</si>
  <si>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</si>
  <si>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</si>
  <si>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</si>
  <si>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</si>
  <si>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</si>
  <si>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</si>
  <si>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</si>
  <si>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</si>
  <si>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</si>
  <si>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</si>
  <si>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</si>
  <si>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</si>
  <si>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</si>
  <si>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</si>
  <si>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</si>
  <si>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</si>
  <si>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</si>
  <si>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</si>
  <si>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</si>
  <si>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</si>
  <si>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</si>
  <si>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</si>
  <si>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</si>
  <si>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</si>
  <si>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</si>
  <si>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</si>
  <si>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</si>
  <si>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</si>
  <si>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</si>
  <si>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</si>
  <si>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</si>
  <si>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</si>
  <si>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</si>
  <si>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</si>
  <si>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</si>
  <si>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</si>
  <si>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</si>
  <si>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</si>
  <si>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</si>
  <si>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</si>
  <si>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</si>
  <si>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</si>
  <si>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</si>
  <si>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</si>
  <si>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</si>
  <si>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</si>
  <si>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</si>
  <si>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</si>
  <si>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</si>
  <si>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</si>
  <si>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</si>
  <si>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</si>
  <si>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</si>
  <si>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</si>
  <si>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</si>
  <si>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</si>
  <si>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</si>
  <si>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</si>
  <si>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</si>
  <si>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</si>
  <si>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</si>
  <si>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</si>
  <si>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</si>
  <si>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</si>
  <si>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</si>
  <si>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</si>
  <si>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</si>
  <si>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</si>
  <si>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</si>
  <si>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</si>
  <si>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</si>
  <si>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</si>
  <si>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</si>
  <si>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</si>
  <si>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</si>
  <si>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</si>
  <si>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</si>
  <si>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</si>
  <si>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</si>
  <si>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</si>
  <si>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</si>
  <si>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</si>
  <si>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</si>
  <si>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</si>
  <si>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</si>
  <si>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</si>
  <si>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</si>
  <si>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</si>
  <si>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</si>
  <si>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</si>
  <si>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</si>
  <si>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</si>
  <si>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</si>
  <si>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</si>
  <si>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</si>
  <si>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</si>
  <si>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</si>
  <si>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</si>
  <si>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</si>
  <si>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</si>
  <si>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</si>
  <si>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</si>
  <si>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</si>
  <si>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</si>
  <si>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</si>
  <si>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</si>
  <si>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</si>
  <si>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</si>
  <si>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</si>
  <si>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</si>
  <si>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</si>
  <si>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</si>
  <si>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</si>
  <si>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</si>
  <si>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</si>
  <si>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</si>
  <si>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</si>
  <si>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</si>
  <si>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</si>
  <si>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</si>
  <si>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</si>
  <si>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</si>
  <si>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</si>
  <si>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</si>
  <si>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</si>
  <si>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</si>
  <si>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</si>
  <si>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</si>
  <si>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</si>
  <si>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</si>
  <si>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</si>
  <si>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</si>
  <si>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</si>
  <si>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</si>
  <si>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</si>
  <si>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</si>
  <si>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</si>
  <si>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</si>
  <si>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</si>
  <si>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</si>
  <si>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</si>
  <si>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</si>
  <si>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</si>
  <si>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</si>
  <si>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</si>
  <si>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</si>
  <si>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</si>
  <si>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</si>
  <si>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</si>
  <si>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</si>
  <si>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</si>
  <si>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</si>
  <si>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</si>
  <si>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</si>
  <si>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</si>
  <si>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</si>
  <si>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</si>
  <si>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</si>
  <si>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</si>
  <si>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</si>
  <si>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</si>
  <si>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</si>
  <si>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</si>
  <si>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</si>
  <si>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</si>
  <si>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</si>
  <si>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</si>
  <si>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</si>
  <si>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</si>
  <si>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</si>
  <si>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</si>
  <si>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</si>
  <si>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</si>
  <si>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</si>
  <si>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</si>
  <si>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</si>
  <si>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</si>
  <si>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</si>
  <si>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</si>
  <si>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</si>
  <si>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</si>
  <si>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</si>
  <si>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</si>
  <si>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</si>
  <si>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</si>
  <si>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</si>
  <si>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</si>
  <si>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</si>
  <si>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</si>
  <si>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</si>
  <si>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</si>
  <si>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</si>
  <si>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</si>
  <si>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</si>
  <si>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</si>
  <si>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</si>
  <si>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</si>
  <si>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</si>
  <si>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</si>
  <si>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</si>
  <si>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</si>
  <si>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</si>
  <si>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</si>
  <si>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</si>
  <si>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</si>
  <si>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</si>
  <si>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</si>
  <si>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</si>
  <si>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</si>
  <si>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</si>
  <si>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</si>
  <si>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</si>
  <si>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</si>
  <si>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</si>
  <si>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</si>
  <si>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</si>
  <si>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</si>
  <si>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</si>
  <si>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</si>
  <si>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</si>
  <si>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</si>
  <si>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</si>
  <si>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</si>
  <si>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</si>
  <si>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</si>
  <si>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</si>
  <si>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</si>
  <si>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</si>
  <si>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</si>
  <si>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</si>
  <si>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</si>
  <si>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</si>
  <si>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</si>
  <si>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</si>
  <si>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</si>
  <si>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</si>
  <si>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</si>
  <si>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</si>
  <si>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</si>
  <si>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</si>
  <si>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</si>
  <si>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</si>
  <si>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</si>
  <si>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</si>
  <si>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</si>
  <si>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</si>
  <si>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</si>
  <si>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</si>
  <si>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</si>
  <si>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</si>
  <si>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</si>
  <si>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</si>
  <si>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</si>
  <si>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</si>
  <si>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</si>
  <si>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</si>
  <si>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</si>
  <si>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</si>
  <si>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</si>
  <si>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</si>
  <si>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</si>
  <si>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</si>
  <si>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</si>
  <si>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</si>
  <si>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</si>
  <si>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</si>
  <si>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</si>
  <si>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</si>
  <si>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</si>
  <si>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</si>
  <si>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</si>
  <si>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</si>
  <si>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</si>
  <si>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</si>
  <si>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</si>
  <si>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</si>
  <si>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</si>
  <si>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</si>
  <si>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</si>
  <si>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</si>
  <si>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</si>
  <si>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</si>
  <si>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</si>
  <si>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</si>
  <si>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</si>
  <si>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</si>
  <si>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</si>
  <si>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</si>
  <si>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</si>
  <si>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</si>
  <si>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</si>
  <si>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</si>
  <si>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</si>
  <si>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</si>
  <si>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</si>
  <si>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</si>
  <si>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</si>
  <si>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</si>
  <si>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</si>
  <si>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</si>
  <si>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</si>
  <si>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</si>
  <si>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</si>
  <si>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</si>
  <si>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</si>
  <si>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</si>
  <si>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</si>
  <si>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</si>
  <si>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</si>
  <si>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</si>
  <si>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</si>
  <si>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</si>
  <si>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</si>
  <si>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</si>
  <si>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</si>
  <si>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</si>
  <si>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</si>
  <si>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</si>
  <si>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</si>
  <si>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</si>
  <si>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</si>
  <si>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</si>
  <si>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</si>
  <si>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</si>
  <si>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</si>
  <si>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</si>
  <si>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</si>
  <si>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</si>
  <si>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</si>
  <si>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</si>
  <si>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</si>
  <si>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</si>
  <si>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</si>
  <si>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</si>
  <si>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</si>
  <si>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</si>
  <si>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</si>
  <si>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</si>
  <si>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</si>
  <si>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</si>
  <si>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</si>
  <si>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</si>
  <si>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</si>
  <si>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</si>
  <si>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</si>
  <si>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</si>
  <si>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</si>
  <si>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</si>
  <si>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</si>
  <si>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</si>
  <si>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</si>
  <si>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</si>
  <si>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</si>
  <si>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</si>
  <si>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</si>
  <si>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</si>
  <si>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</si>
  <si>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</si>
  <si>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</si>
  <si>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</si>
  <si>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</si>
  <si>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</si>
  <si>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</si>
  <si>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</si>
  <si>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</si>
  <si>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</si>
  <si>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</si>
  <si>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</si>
  <si>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</si>
  <si>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</si>
  <si>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</si>
  <si>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</si>
  <si>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</si>
  <si>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</si>
  <si>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</si>
  <si>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</si>
  <si>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</si>
  <si>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</si>
  <si>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</si>
  <si>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</si>
  <si>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</si>
  <si>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</si>
  <si>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</si>
  <si>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</si>
  <si>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</si>
  <si>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</si>
  <si>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</si>
  <si>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</si>
  <si>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</si>
  <si>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</si>
  <si>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</si>
  <si>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</si>
  <si>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</si>
  <si>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</si>
  <si>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</si>
  <si>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</si>
  <si>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</si>
  <si>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</si>
  <si>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</si>
  <si>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</si>
  <si>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</si>
  <si>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</si>
  <si>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</si>
  <si>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</si>
  <si>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</si>
  <si>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</si>
  <si>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</si>
  <si>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</si>
  <si>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</si>
  <si>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</si>
  <si>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</si>
  <si>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</si>
  <si>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</si>
  <si>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</si>
  <si>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</si>
  <si>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</si>
  <si>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</si>
  <si>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</si>
  <si>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</si>
  <si>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</si>
  <si>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</si>
  <si>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</si>
  <si>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</si>
  <si>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</si>
  <si>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</si>
  <si>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</si>
  <si>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</si>
  <si>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</si>
  <si>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</si>
  <si>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</si>
  <si>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</si>
  <si>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</si>
  <si>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</si>
  <si>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</si>
  <si>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</si>
  <si>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</si>
  <si>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</si>
  <si>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</si>
  <si>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</si>
  <si>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</si>
  <si>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</si>
  <si>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</si>
  <si>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</si>
  <si>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</si>
  <si>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</si>
  <si>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</si>
  <si>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</si>
  <si>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</si>
  <si>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</si>
  <si>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</si>
  <si>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</si>
  <si>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</si>
  <si>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</si>
  <si>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</si>
  <si>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</si>
  <si>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</si>
  <si>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</si>
  <si>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</si>
  <si>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</si>
  <si>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</si>
  <si>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</si>
  <si>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</si>
  <si>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</si>
  <si>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</si>
  <si>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</si>
  <si>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</si>
  <si>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</si>
  <si>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</si>
  <si>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</si>
  <si>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</si>
  <si>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</si>
  <si>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</si>
  <si>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</si>
  <si>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</si>
  <si>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</si>
  <si>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</si>
  <si>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</si>
  <si>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</si>
  <si>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</si>
  <si>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</si>
  <si>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</si>
  <si>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</si>
  <si>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</si>
  <si>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</si>
  <si>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</si>
  <si>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</si>
  <si>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</si>
  <si>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</si>
  <si>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</si>
  <si>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</si>
  <si>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</si>
  <si>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</si>
  <si>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</si>
  <si>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</si>
  <si>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</si>
  <si>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</si>
  <si>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</si>
  <si>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</si>
  <si>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</si>
  <si>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</si>
  <si>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</si>
  <si>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</si>
  <si>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</si>
  <si>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</si>
  <si>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</si>
  <si>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</si>
  <si>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</si>
  <si>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</si>
  <si>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</si>
  <si>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</si>
  <si>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</si>
  <si>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</si>
  <si>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</si>
  <si>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</si>
  <si>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</si>
  <si>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</si>
  <si>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</si>
  <si>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</si>
  <si>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</si>
  <si>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</si>
  <si>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</si>
  <si>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</si>
  <si>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</si>
  <si>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</si>
  <si>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</si>
  <si>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</si>
  <si>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</si>
  <si>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</si>
  <si>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</si>
  <si>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</si>
  <si>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</si>
  <si>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</si>
  <si>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</si>
  <si>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</si>
  <si>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</si>
  <si>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</si>
  <si>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</si>
  <si>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</si>
  <si>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</si>
  <si>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</si>
  <si>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</si>
  <si>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</si>
  <si>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</si>
  <si>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</si>
  <si>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</si>
  <si>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</si>
  <si>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</si>
  <si>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</si>
  <si>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</si>
  <si>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</si>
  <si>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</si>
  <si>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</si>
  <si>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</si>
  <si>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</si>
  <si>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</si>
  <si>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</si>
  <si>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</si>
  <si>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</si>
  <si>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</si>
  <si>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</si>
  <si>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</si>
  <si>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</si>
  <si>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</si>
  <si>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</si>
  <si>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</si>
  <si>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</si>
  <si>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</si>
  <si>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</si>
  <si>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</si>
  <si>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</si>
  <si>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</si>
  <si>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</si>
  <si>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</si>
  <si>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</si>
  <si>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</si>
  <si>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</si>
  <si>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</si>
  <si>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</si>
  <si>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</si>
  <si>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</si>
  <si>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</si>
  <si>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</si>
  <si>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</si>
  <si>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</si>
  <si>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</si>
  <si>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</si>
  <si>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</si>
  <si>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</si>
  <si>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</si>
  <si>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</si>
  <si>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</si>
  <si>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</si>
  <si>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</si>
  <si>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</si>
  <si>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</si>
  <si>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</si>
  <si>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</si>
  <si>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</si>
  <si>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</si>
  <si>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</si>
  <si>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</si>
  <si>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</si>
  <si>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</si>
  <si>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</si>
  <si>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</si>
  <si>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</si>
  <si>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</si>
  <si>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</si>
  <si>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</si>
  <si>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</si>
  <si>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</si>
  <si>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</si>
  <si>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</si>
  <si>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</si>
  <si>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</si>
  <si>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</si>
  <si>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</si>
  <si>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</si>
  <si>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</si>
  <si>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</si>
  <si>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</si>
  <si>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</si>
  <si>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</si>
  <si>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</si>
  <si>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</si>
  <si>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</si>
  <si>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</si>
  <si>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</si>
  <si>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</si>
  <si>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</si>
  <si>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</si>
  <si>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</si>
  <si>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</si>
  <si>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</si>
  <si>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</si>
  <si>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</si>
  <si>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</si>
  <si>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</si>
  <si>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</si>
  <si>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</si>
  <si>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</si>
  <si>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</si>
  <si>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</si>
  <si>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</si>
  <si>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</si>
  <si>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</si>
  <si>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</si>
  <si>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</si>
  <si>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</si>
  <si>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</si>
  <si>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</si>
  <si>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</si>
  <si>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</si>
  <si>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</si>
  <si>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</si>
  <si>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</si>
  <si>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</si>
  <si>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</si>
  <si>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</si>
  <si>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</si>
  <si>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</si>
  <si>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</si>
  <si>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</si>
  <si>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</si>
  <si>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</si>
  <si>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</si>
  <si>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</si>
  <si>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</si>
  <si>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</si>
  <si>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</si>
  <si>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</si>
  <si>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</si>
  <si>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</si>
  <si>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</si>
  <si>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</si>
  <si>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</si>
  <si>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</si>
  <si>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</si>
  <si>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</si>
  <si>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</si>
  <si>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</si>
  <si>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</si>
  <si>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</si>
  <si>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</si>
  <si>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</si>
  <si>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</si>
  <si>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</si>
  <si>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</si>
  <si>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</si>
  <si>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</si>
  <si>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</si>
  <si>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</si>
  <si>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</si>
  <si>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</si>
  <si>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</si>
  <si>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</si>
  <si>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</si>
  <si>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</si>
  <si>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</si>
  <si>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</si>
  <si>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</si>
  <si>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</si>
  <si>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</si>
  <si>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</si>
  <si>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</si>
  <si>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</si>
  <si>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</si>
  <si>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</si>
  <si>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</si>
  <si>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</si>
  <si>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</si>
  <si>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</si>
  <si>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</si>
  <si>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</si>
  <si>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</si>
  <si>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</si>
  <si>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</si>
  <si>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</si>
  <si>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</si>
  <si>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</si>
  <si>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</si>
  <si>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</si>
  <si>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</si>
  <si>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</si>
  <si>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</si>
  <si>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</si>
  <si>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</si>
  <si>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</si>
  <si>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</si>
  <si>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</si>
  <si>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</si>
  <si>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</si>
  <si>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</si>
  <si>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</si>
  <si>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</si>
  <si>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</si>
  <si>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</si>
  <si>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</si>
  <si>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</si>
  <si>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</si>
  <si>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</si>
  <si>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</si>
  <si>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</si>
  <si>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</si>
  <si>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</si>
  <si>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</si>
  <si>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</si>
  <si>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</si>
  <si>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</si>
  <si>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</si>
  <si>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</si>
  <si>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</si>
  <si>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</si>
  <si>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</si>
  <si>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</si>
  <si>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</si>
  <si>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</si>
  <si>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</si>
  <si>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</si>
  <si>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</si>
  <si>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</si>
  <si>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</si>
  <si>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</si>
  <si>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</si>
  <si>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</si>
  <si>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</si>
  <si>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</si>
  <si>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</si>
  <si>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</si>
  <si>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</si>
  <si>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</si>
  <si>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</si>
  <si>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</si>
  <si>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</si>
  <si>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</si>
  <si>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</si>
  <si>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</si>
  <si>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</si>
  <si>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</si>
  <si>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</si>
  <si>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</si>
  <si>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</si>
  <si>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</si>
  <si>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</si>
  <si>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</si>
  <si>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</si>
  <si>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</si>
  <si>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</si>
  <si>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</si>
  <si>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</si>
  <si>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</si>
  <si>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</si>
  <si>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</si>
  <si>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</si>
  <si>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</si>
  <si>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</si>
  <si>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</si>
  <si>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</si>
  <si>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</si>
  <si>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</si>
  <si>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</si>
  <si>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</si>
  <si>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</si>
  <si>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</si>
  <si>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</si>
  <si>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</si>
  <si>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</si>
  <si>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</si>
  <si>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</si>
  <si>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</si>
  <si>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</si>
  <si>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</si>
  <si>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</si>
  <si>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</si>
  <si>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</si>
  <si>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</si>
  <si>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</si>
  <si>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</si>
  <si>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</si>
  <si>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</si>
  <si>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</si>
  <si>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</si>
  <si>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</si>
  <si>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</si>
  <si>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</si>
  <si>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</si>
  <si>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</si>
  <si>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</si>
  <si>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</si>
  <si>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</si>
  <si>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</si>
  <si>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</si>
  <si>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</si>
  <si>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</si>
  <si>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</si>
  <si>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</si>
  <si>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</si>
  <si>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</si>
  <si>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</si>
  <si>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</si>
  <si>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</si>
  <si>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</si>
  <si>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</si>
  <si>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</si>
  <si>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</si>
  <si>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</si>
  <si>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</si>
  <si>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</si>
  <si>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</si>
  <si>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</si>
  <si>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</si>
  <si>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</si>
  <si>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</si>
  <si>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</si>
  <si>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</si>
  <si>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</si>
  <si>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</si>
  <si>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</si>
  <si>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</si>
  <si>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</si>
  <si>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</si>
  <si>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</si>
  <si>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</si>
  <si>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</si>
  <si>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</si>
  <si>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</si>
  <si>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</si>
  <si>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</si>
  <si>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</si>
  <si>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</si>
  <si>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</si>
  <si>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</si>
  <si>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</si>
  <si>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</si>
  <si>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</si>
  <si>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</si>
  <si>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</si>
  <si>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</si>
  <si>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</si>
  <si>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</si>
  <si>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</si>
  <si>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</si>
  <si>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</si>
  <si>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</si>
  <si>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</si>
  <si>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</si>
  <si>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</si>
  <si>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</si>
  <si>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</si>
  <si>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</si>
  <si>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</si>
  <si>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</si>
  <si>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</si>
  <si>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</si>
  <si>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</si>
  <si>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</si>
  <si>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</si>
  <si>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</si>
  <si>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</si>
  <si>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</si>
  <si>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</si>
  <si>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</si>
  <si>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</si>
  <si>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</si>
  <si>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</si>
  <si>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</si>
  <si>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</si>
  <si>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</si>
  <si>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</si>
  <si>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</si>
  <si>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</si>
  <si>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</si>
  <si>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</si>
  <si>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</si>
  <si>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</si>
  <si>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</si>
  <si>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</si>
  <si>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</si>
  <si>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</si>
  <si>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</si>
  <si>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</si>
  <si>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</si>
  <si>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</si>
  <si>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</si>
  <si>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</si>
  <si>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</si>
  <si>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</si>
  <si>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</si>
  <si>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</si>
  <si>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</si>
  <si>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</si>
  <si>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</si>
  <si>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</si>
  <si>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</si>
  <si>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</si>
  <si>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</si>
  <si>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</si>
  <si>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</si>
  <si>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</si>
  <si>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</si>
  <si>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</si>
  <si>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</si>
  <si>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</si>
  <si>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</si>
  <si>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</si>
  <si>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</si>
  <si>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</si>
  <si>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</si>
  <si>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</si>
  <si>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</si>
  <si>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</si>
  <si>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</si>
  <si>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</si>
  <si>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</si>
  <si>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</si>
  <si>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</si>
  <si>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</si>
  <si>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</si>
  <si>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</si>
  <si>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</si>
  <si>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</si>
  <si>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</si>
  <si>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</si>
  <si>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</si>
  <si>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</si>
  <si>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</si>
  <si>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</si>
  <si>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</si>
  <si>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</si>
  <si>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</si>
  <si>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</si>
  <si>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</si>
  <si>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</si>
  <si>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</si>
  <si>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</si>
  <si>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</si>
  <si>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</si>
  <si>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</si>
  <si>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</si>
  <si>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</si>
  <si>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</si>
  <si>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</si>
  <si>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</si>
  <si>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</si>
  <si>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</si>
  <si>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</si>
  <si>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</si>
  <si>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</si>
  <si>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</si>
  <si>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</si>
  <si>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</si>
  <si>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</si>
  <si>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</si>
  <si>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</si>
  <si>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</si>
  <si>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</si>
  <si>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</si>
  <si>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</si>
  <si>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</si>
  <si>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</si>
  <si>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</si>
  <si>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</si>
  <si>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</si>
  <si>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</si>
  <si>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</si>
  <si>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</si>
  <si>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</si>
  <si>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</si>
  <si>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</si>
  <si>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</si>
  <si>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</si>
  <si>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</si>
  <si>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</si>
  <si>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</si>
  <si>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</si>
  <si>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</si>
  <si>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</si>
  <si>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</si>
  <si>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</si>
  <si>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</si>
  <si>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</si>
  <si>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</si>
  <si>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</si>
  <si>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</si>
  <si>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</si>
  <si>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</si>
  <si>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</si>
  <si>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</si>
  <si>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</si>
  <si>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</si>
  <si>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</si>
  <si>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</si>
  <si>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</si>
  <si>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</si>
  <si>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</si>
  <si>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</si>
  <si>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</si>
  <si>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</si>
  <si>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</si>
  <si>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</si>
  <si>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</si>
  <si>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</si>
  <si>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</si>
  <si>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</si>
  <si>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</si>
  <si>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</si>
  <si>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</si>
  <si>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</si>
  <si>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</si>
  <si>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</si>
  <si>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</si>
  <si>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</si>
  <si>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</si>
  <si>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</si>
  <si>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</si>
  <si>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</si>
  <si>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</si>
  <si>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</si>
  <si>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</si>
  <si>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</si>
  <si>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</si>
  <si>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</si>
  <si>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</si>
  <si>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</si>
  <si>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</si>
  <si>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</si>
  <si>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</si>
  <si>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</si>
  <si>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</si>
  <si>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</si>
  <si>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</si>
  <si>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</si>
  <si>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</si>
  <si>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</si>
  <si>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</si>
  <si>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</si>
  <si>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</si>
  <si>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</si>
  <si>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</si>
  <si>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</si>
  <si>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</si>
  <si>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</si>
  <si>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</si>
  <si>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</si>
  <si>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</si>
  <si>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</si>
  <si>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</si>
  <si>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</si>
  <si>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</si>
  <si>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</si>
  <si>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</si>
  <si>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</si>
  <si>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</si>
  <si>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</si>
  <si>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</si>
  <si>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</si>
  <si>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</si>
  <si>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</si>
  <si>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</si>
  <si>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</si>
  <si>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</si>
  <si>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</si>
  <si>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</si>
  <si>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</si>
  <si>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</si>
  <si>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</si>
  <si>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</si>
  <si>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</si>
  <si>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</si>
  <si>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</si>
  <si>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</si>
  <si>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</si>
  <si>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</si>
  <si>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</si>
  <si>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</si>
  <si>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</si>
  <si>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</si>
  <si>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</si>
  <si>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</si>
  <si>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</si>
  <si>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</si>
  <si>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</si>
  <si>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</si>
  <si>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</si>
  <si>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</si>
  <si>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</si>
  <si>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</si>
  <si>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</si>
  <si>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</si>
  <si>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</si>
  <si>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</si>
  <si>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</si>
  <si>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</si>
  <si>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</si>
  <si>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</si>
  <si>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</si>
  <si>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</si>
  <si>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</si>
  <si>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</si>
  <si>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</si>
  <si>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</si>
  <si>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</si>
  <si>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</si>
  <si>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</si>
  <si>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</si>
  <si>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</si>
  <si>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</si>
  <si>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</si>
  <si>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</si>
  <si>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</si>
  <si>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</si>
  <si>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</si>
  <si>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</si>
  <si>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</si>
  <si>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</si>
  <si>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</si>
  <si>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</si>
  <si>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</si>
  <si>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</si>
  <si>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</si>
  <si>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</si>
  <si>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</si>
  <si>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</si>
  <si>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</si>
  <si>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</si>
  <si>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</si>
  <si>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</si>
  <si>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</si>
  <si>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</si>
  <si>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</si>
  <si>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</si>
  <si>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</si>
  <si>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</si>
  <si>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</si>
  <si>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</si>
  <si>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</si>
  <si>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</si>
  <si>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</si>
  <si>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</si>
  <si>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</si>
  <si>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</si>
  <si>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</si>
  <si>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</si>
  <si>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</si>
  <si>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</si>
  <si>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</si>
  <si>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</si>
  <si>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</si>
  <si>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</si>
  <si>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</si>
  <si>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</si>
  <si>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</si>
  <si>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</si>
  <si>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</si>
  <si>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</si>
  <si>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</si>
  <si>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</si>
  <si>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</si>
  <si>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</si>
  <si>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</si>
  <si>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</si>
  <si>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</si>
  <si>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</si>
  <si>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</si>
  <si>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</si>
  <si>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</si>
  <si>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</si>
  <si>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</si>
  <si>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</si>
  <si>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</si>
  <si>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</si>
  <si>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</si>
  <si>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</si>
  <si>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</si>
  <si>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</si>
  <si>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</si>
  <si>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</si>
  <si>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</si>
  <si>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</si>
  <si>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</si>
  <si>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</si>
  <si>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</si>
  <si>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</si>
  <si>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</si>
  <si>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</si>
  <si>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</si>
  <si>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</si>
  <si>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</si>
  <si>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</si>
  <si>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</si>
  <si>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</si>
  <si>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</si>
  <si>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</si>
  <si>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</si>
  <si>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</si>
  <si>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</si>
  <si>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</si>
  <si>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</si>
  <si>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</si>
  <si>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</si>
  <si>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</si>
  <si>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</si>
  <si>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</si>
  <si>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</si>
  <si>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</si>
  <si>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</si>
  <si>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</si>
  <si>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</si>
  <si>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</si>
  <si>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</si>
  <si>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</si>
  <si>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</si>
  <si>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</si>
  <si>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</si>
  <si>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</si>
  <si>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</si>
  <si>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</si>
  <si>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</si>
  <si>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</si>
  <si>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</si>
  <si>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</si>
  <si>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</si>
  <si>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</si>
  <si>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</si>
  <si>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</si>
  <si>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</si>
  <si>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</si>
  <si>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</si>
  <si>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</si>
  <si>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</si>
  <si>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</si>
  <si>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</si>
  <si>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</si>
  <si>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</si>
  <si>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</si>
  <si>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</si>
  <si>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</si>
  <si>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</si>
  <si>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</si>
  <si>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</si>
  <si>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</si>
  <si>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</si>
  <si>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</si>
  <si>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</si>
  <si>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</si>
  <si>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</si>
  <si>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</si>
  <si>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</si>
  <si>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</si>
  <si>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</si>
  <si>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</si>
  <si>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</si>
  <si>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</si>
  <si>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</si>
  <si>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</si>
  <si>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</si>
  <si>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</si>
  <si>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</si>
  <si>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</si>
  <si>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</si>
  <si>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</si>
  <si>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</si>
  <si>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</si>
  <si>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</si>
  <si>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</si>
  <si>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</si>
  <si>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</si>
  <si>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</si>
  <si>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</si>
  <si>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</si>
  <si>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</si>
  <si>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</si>
  <si>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</si>
  <si>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</si>
  <si>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</si>
  <si>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</si>
  <si>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</si>
  <si>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</si>
  <si>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</si>
  <si>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</si>
  <si>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</si>
  <si>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</si>
  <si>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</si>
  <si>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</si>
  <si>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</si>
  <si>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</si>
  <si>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</si>
  <si>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</si>
  <si>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</si>
  <si>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</si>
  <si>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</si>
  <si>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</si>
  <si>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</si>
  <si>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</si>
  <si>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</si>
  <si>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</si>
  <si>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</si>
  <si>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</si>
  <si>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</si>
  <si>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</si>
  <si>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</si>
  <si>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</si>
  <si>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</si>
  <si>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</si>
  <si>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</si>
  <si>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</si>
  <si>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</si>
  <si>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</si>
  <si>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</si>
  <si>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</si>
  <si>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</si>
  <si>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</si>
  <si>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</si>
  <si>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</si>
  <si>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</si>
  <si>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</si>
  <si>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</si>
  <si>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</si>
  <si>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</si>
  <si>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</si>
  <si>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</si>
  <si>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</si>
  <si>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</si>
  <si>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</si>
  <si>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</si>
  <si>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</si>
  <si>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</si>
  <si>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</si>
  <si>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</si>
  <si>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</si>
  <si>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</si>
  <si>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</si>
  <si>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</si>
  <si>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</si>
  <si>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</si>
  <si>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</si>
  <si>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</si>
  <si>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</si>
  <si>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</si>
  <si>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</si>
  <si>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</si>
  <si>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</si>
  <si>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</si>
  <si>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</si>
  <si>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</si>
  <si>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</si>
  <si>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</si>
  <si>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</si>
  <si>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</si>
  <si>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</si>
  <si>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</si>
  <si>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</si>
  <si>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</si>
  <si>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</si>
  <si>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</si>
  <si>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</si>
  <si>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</si>
  <si>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</si>
  <si>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</si>
  <si>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</si>
  <si>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</si>
  <si>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</si>
  <si>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</si>
  <si>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</si>
  <si>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</si>
  <si>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</si>
  <si>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</si>
  <si>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</si>
  <si>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</si>
  <si>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</si>
  <si>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</si>
  <si>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</si>
  <si>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</si>
  <si>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</si>
  <si>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</si>
  <si>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</si>
  <si>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</si>
  <si>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</si>
  <si>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</si>
  <si>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</si>
  <si>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</si>
  <si>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</si>
  <si>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</si>
  <si>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</si>
  <si>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</si>
  <si>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</si>
  <si>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</si>
  <si>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</si>
  <si>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</si>
  <si>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</si>
  <si>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</si>
  <si>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</si>
  <si>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</si>
  <si>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</si>
  <si>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</si>
  <si>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</si>
  <si>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</si>
  <si>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</si>
  <si>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</si>
  <si>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</si>
  <si>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</si>
  <si>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</si>
  <si>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</si>
  <si>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</si>
  <si>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</si>
  <si>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</si>
  <si>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</si>
  <si>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</si>
  <si>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</si>
  <si>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</si>
  <si>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</si>
  <si>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</si>
  <si>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</si>
  <si>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</si>
  <si>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</si>
  <si>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</si>
  <si>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</si>
  <si>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</si>
  <si>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</si>
  <si>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</si>
  <si>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</si>
  <si>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</si>
  <si>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</si>
  <si>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</si>
  <si>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</si>
  <si>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</si>
  <si>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</si>
  <si>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</si>
  <si>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</si>
  <si>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</si>
  <si>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</si>
  <si>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</si>
  <si>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</si>
  <si>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</si>
  <si>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</si>
  <si>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</si>
  <si>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</si>
  <si>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</si>
  <si>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</si>
  <si>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</si>
  <si>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</si>
  <si>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</si>
  <si>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</si>
  <si>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</si>
  <si>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</si>
  <si>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</si>
  <si>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</si>
  <si>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</si>
  <si>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</si>
  <si>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</si>
  <si>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</si>
  <si>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</si>
  <si>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</si>
  <si>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</si>
  <si>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</si>
  <si>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</si>
  <si>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</si>
  <si>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</si>
  <si>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</si>
  <si>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</si>
  <si>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</si>
  <si>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</si>
  <si>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</si>
  <si>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</si>
  <si>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</si>
  <si>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</si>
  <si>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</si>
  <si>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</si>
  <si>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</si>
  <si>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</si>
  <si>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</si>
  <si>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</si>
  <si>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</si>
  <si>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</si>
  <si>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</si>
  <si>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</si>
  <si>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</si>
  <si>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</si>
  <si>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</si>
  <si>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</si>
  <si>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</si>
  <si>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</si>
  <si>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</si>
  <si>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</si>
  <si>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</si>
  <si>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</si>
  <si>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</si>
  <si>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</si>
  <si>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</si>
  <si>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</si>
  <si>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</si>
  <si>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</si>
  <si>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</si>
  <si>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</si>
  <si>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</si>
  <si>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</si>
  <si>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</si>
  <si>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</si>
  <si>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</si>
  <si>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</si>
  <si>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</si>
  <si>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</si>
  <si>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</si>
  <si>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</si>
  <si>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</si>
  <si>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</si>
  <si>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</si>
  <si>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</si>
  <si>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</si>
  <si>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</si>
  <si>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</si>
  <si>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</si>
  <si>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</si>
  <si>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</si>
  <si>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</si>
  <si>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</si>
  <si>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</si>
  <si>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</si>
  <si>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</si>
  <si>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</si>
  <si>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</si>
  <si>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</si>
  <si>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</si>
  <si>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</si>
  <si>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</si>
  <si>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</si>
  <si>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</si>
  <si>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</si>
  <si>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</si>
  <si>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</si>
  <si>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</si>
  <si>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</si>
  <si>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</si>
  <si>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</si>
  <si>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</si>
  <si>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</si>
  <si>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</si>
  <si>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</si>
  <si>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</si>
  <si>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</si>
  <si>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</si>
  <si>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</si>
  <si>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</si>
  <si>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</si>
  <si>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</si>
  <si>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</si>
  <si>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</si>
  <si>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</si>
  <si>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</si>
  <si>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</si>
  <si>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</si>
  <si>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</si>
  <si>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</si>
  <si>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</si>
  <si>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</si>
  <si>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</si>
  <si>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</si>
  <si>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</si>
  <si>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</si>
  <si>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</si>
  <si>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</si>
  <si>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</si>
  <si>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</si>
  <si>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</si>
  <si>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</si>
  <si>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</si>
  <si>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</si>
  <si>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</si>
  <si>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</si>
  <si>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</si>
  <si>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</si>
  <si>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</si>
  <si>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</si>
  <si>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</si>
  <si>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</si>
  <si>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</si>
  <si>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</si>
  <si>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</si>
  <si>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</si>
  <si>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</si>
  <si>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</si>
  <si>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</si>
  <si>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</si>
  <si>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</si>
  <si>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</si>
  <si>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</si>
  <si>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</si>
  <si>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</si>
  <si>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</si>
  <si>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</si>
  <si>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</si>
  <si>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</si>
  <si>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</si>
  <si>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</si>
  <si>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</si>
  <si>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</si>
  <si>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</si>
  <si>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</si>
  <si>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</si>
  <si>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</si>
  <si>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</si>
  <si>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</si>
  <si>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</si>
  <si>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</si>
  <si>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</si>
  <si>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</si>
  <si>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</si>
  <si>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</si>
  <si>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</si>
  <si>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</si>
  <si>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</si>
  <si>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</si>
  <si>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</si>
  <si>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</si>
  <si>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</si>
  <si>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</si>
  <si>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</si>
  <si>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</si>
  <si>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</si>
  <si>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</si>
  <si>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</si>
  <si>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</si>
  <si>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</si>
  <si>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</si>
  <si>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</si>
  <si>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</si>
  <si>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</si>
  <si>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</si>
  <si>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</si>
  <si>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</si>
  <si>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</si>
  <si>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</si>
  <si>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</si>
  <si>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</si>
  <si>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</si>
  <si>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</si>
  <si>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</si>
  <si>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</si>
  <si>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</si>
  <si>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</si>
  <si>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</si>
  <si>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</si>
  <si>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</si>
  <si>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</si>
  <si>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</si>
  <si>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</si>
  <si>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</si>
  <si>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</si>
  <si>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</si>
  <si>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</si>
  <si>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</si>
  <si>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</si>
  <si>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</si>
  <si>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</si>
  <si>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</si>
  <si>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</si>
  <si>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</si>
  <si>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</si>
  <si>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</si>
  <si>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</si>
  <si>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</si>
  <si>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</si>
  <si>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</si>
  <si>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</si>
  <si>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</si>
  <si>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</si>
  <si>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</si>
  <si>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</si>
  <si>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</si>
  <si>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</si>
  <si>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</si>
  <si>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</si>
  <si>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</si>
  <si>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</si>
  <si>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</si>
  <si>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</si>
  <si>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</si>
  <si>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</si>
  <si>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</si>
  <si>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</si>
  <si>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</si>
  <si>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</si>
  <si>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</si>
  <si>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</si>
  <si>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</si>
  <si>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</si>
  <si>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</si>
  <si>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</si>
  <si>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</si>
  <si>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</si>
  <si>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</si>
  <si>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</si>
  <si>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</si>
  <si>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</si>
  <si>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</si>
  <si>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</si>
  <si>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</si>
  <si>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</si>
  <si>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</si>
  <si>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</si>
  <si>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</si>
  <si>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</si>
  <si>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</si>
  <si>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</si>
  <si>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</si>
  <si>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</si>
  <si>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</si>
  <si>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</si>
  <si>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</si>
  <si>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</si>
  <si>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</si>
  <si>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</si>
  <si>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</si>
  <si>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</si>
  <si>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</si>
  <si>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</si>
  <si>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</si>
  <si>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</si>
  <si>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</si>
  <si>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</si>
  <si>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</si>
  <si>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</si>
  <si>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</si>
  <si>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</si>
  <si>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</si>
  <si>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</si>
  <si>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</si>
  <si>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</si>
  <si>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</si>
  <si>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</si>
  <si>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</si>
  <si>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</si>
  <si>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</si>
  <si>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</si>
  <si>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</si>
  <si>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</si>
  <si>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</si>
  <si>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</si>
  <si>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</si>
  <si>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</si>
  <si>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</si>
  <si>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</si>
  <si>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</si>
  <si>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</si>
  <si>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</si>
  <si>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</si>
  <si>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</si>
  <si>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</si>
  <si>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</si>
  <si>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</si>
  <si>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</si>
  <si>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</si>
  <si>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</si>
  <si>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</si>
  <si>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</si>
  <si>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</si>
  <si>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</si>
  <si>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</si>
  <si>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</si>
  <si>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</si>
  <si>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</si>
  <si>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</si>
  <si>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</si>
  <si>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</si>
  <si>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</si>
  <si>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</si>
  <si>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</si>
  <si>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</si>
  <si>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</si>
  <si>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</si>
  <si>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</si>
  <si>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</si>
  <si>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</si>
  <si>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</si>
  <si>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</si>
  <si>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</si>
  <si>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</si>
  <si>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</si>
  <si>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</si>
  <si>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</si>
  <si>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</si>
  <si>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</si>
  <si>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</si>
  <si>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</si>
  <si>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</si>
  <si>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</si>
  <si>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</si>
  <si>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</si>
  <si>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</si>
  <si>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</si>
  <si>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</si>
  <si>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</si>
  <si>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</si>
  <si>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</si>
  <si>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</si>
  <si>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</si>
  <si>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</si>
  <si>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</si>
  <si>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</si>
  <si>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</si>
  <si>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</si>
  <si>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</si>
  <si>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</si>
  <si>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</si>
  <si>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</si>
  <si>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</si>
  <si>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</si>
  <si>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</si>
  <si>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</si>
  <si>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</si>
  <si>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</si>
  <si>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</si>
  <si>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</si>
  <si>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</si>
  <si>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</si>
  <si>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</si>
  <si>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</si>
  <si>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</si>
  <si>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</si>
  <si>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</si>
  <si>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</si>
  <si>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</si>
  <si>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</si>
  <si>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</si>
  <si>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</si>
  <si>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</si>
  <si>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</si>
  <si>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</si>
  <si>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</si>
  <si>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</si>
  <si>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</si>
  <si>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</si>
  <si>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</si>
  <si>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</si>
  <si>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</si>
  <si>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</si>
  <si>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</si>
  <si>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</si>
  <si>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</si>
  <si>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</si>
  <si>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</si>
  <si>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</si>
  <si>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</si>
  <si>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</si>
  <si>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</si>
  <si>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</si>
  <si>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</si>
  <si>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</si>
  <si>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</si>
  <si>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</si>
  <si>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</si>
  <si>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</si>
  <si>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</si>
  <si>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</si>
  <si>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</si>
  <si>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</si>
  <si>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</si>
  <si>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</si>
  <si>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</si>
  <si>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</si>
  <si>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</si>
  <si>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</si>
  <si>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</si>
  <si>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</si>
  <si>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</si>
  <si>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</si>
  <si>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</si>
  <si>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</si>
  <si>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</si>
  <si>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</si>
  <si>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</si>
  <si>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</si>
  <si>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</si>
  <si>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</si>
  <si>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</si>
  <si>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</si>
  <si>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</si>
  <si>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</si>
  <si>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</si>
  <si>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</si>
  <si>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</si>
  <si>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</si>
  <si>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</si>
  <si>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</si>
  <si>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</si>
  <si>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</si>
  <si>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</si>
  <si>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</si>
  <si>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</si>
  <si>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</si>
  <si>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</si>
  <si>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</si>
  <si>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</si>
  <si>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</si>
  <si>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</si>
  <si>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</si>
  <si>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</si>
  <si>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</si>
  <si>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</si>
  <si>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</si>
  <si>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</si>
  <si>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</si>
  <si>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</si>
  <si>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</si>
  <si>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</si>
  <si>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</si>
  <si>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</si>
  <si>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</si>
  <si>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</si>
  <si>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</si>
  <si>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</si>
  <si>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</si>
  <si>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</si>
  <si>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</si>
  <si>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</si>
  <si>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</si>
  <si>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</si>
  <si>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</si>
  <si>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</si>
  <si>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</si>
  <si>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</si>
  <si>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</si>
  <si>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</si>
  <si>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</si>
  <si>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</si>
  <si>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</si>
  <si>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</si>
  <si>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</si>
  <si>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</si>
  <si>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</si>
  <si>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</si>
  <si>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</si>
  <si>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</si>
  <si>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</si>
  <si>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</si>
  <si>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</si>
  <si>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</si>
  <si>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</si>
  <si>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</si>
  <si>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</si>
  <si>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</si>
  <si>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</si>
  <si>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</si>
  <si>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</si>
  <si>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</si>
  <si>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</si>
  <si>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</si>
  <si>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</si>
  <si>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</si>
  <si>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</si>
  <si>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</si>
  <si>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</si>
  <si>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</si>
  <si>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</si>
  <si>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</si>
  <si>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</si>
  <si>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</si>
  <si>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</si>
  <si>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</si>
  <si>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</si>
  <si>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</si>
  <si>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</si>
  <si>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</si>
  <si>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</si>
  <si>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</si>
  <si>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</si>
  <si>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</si>
  <si>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</si>
  <si>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</si>
  <si>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</si>
  <si>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</si>
  <si>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</si>
  <si>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</si>
  <si>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</si>
  <si>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</si>
  <si>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</si>
  <si>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</si>
  <si>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</si>
  <si>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</si>
  <si>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</si>
  <si>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</si>
  <si>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</si>
  <si>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</si>
  <si>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</si>
  <si>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</si>
  <si>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</si>
  <si>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</si>
  <si>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</si>
  <si>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</si>
  <si>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</si>
  <si>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</si>
  <si>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</si>
  <si>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</si>
  <si>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</si>
  <si>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</si>
  <si>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</si>
  <si>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</si>
  <si>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</si>
  <si>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</si>
  <si>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</si>
  <si>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</si>
  <si>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</si>
  <si>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</si>
  <si>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</si>
  <si>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</si>
  <si>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</si>
  <si>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</si>
  <si>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</si>
  <si>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</si>
  <si>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</si>
  <si>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</si>
  <si>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</si>
  <si>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</si>
  <si>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</si>
  <si>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</si>
  <si>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</si>
  <si>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</si>
  <si>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</si>
  <si>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</si>
  <si>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</si>
  <si>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</si>
  <si>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</si>
  <si>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</si>
  <si>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</si>
  <si>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</si>
  <si>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</si>
  <si>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</si>
  <si>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</si>
  <si>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</si>
  <si>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</si>
  <si>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</si>
  <si>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</si>
  <si>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</si>
  <si>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</si>
  <si>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</si>
  <si>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</si>
  <si>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</si>
  <si>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</si>
  <si>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</si>
  <si>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</si>
  <si>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</si>
  <si>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</si>
  <si>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</si>
  <si>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</si>
  <si>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</si>
  <si>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</si>
  <si>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</si>
  <si>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</si>
  <si>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</si>
  <si>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</si>
  <si>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</si>
  <si>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</si>
  <si>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</si>
  <si>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</si>
  <si>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</si>
  <si>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</si>
  <si>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</si>
  <si>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</si>
  <si>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</si>
  <si>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</si>
  <si>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</si>
  <si>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</si>
  <si>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</si>
  <si>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</si>
  <si>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</si>
  <si>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</si>
  <si>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</si>
  <si>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</si>
  <si>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</si>
  <si>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</si>
  <si>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</si>
  <si>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</si>
  <si>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</si>
  <si>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</si>
  <si>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</si>
  <si>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</si>
  <si>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</si>
  <si>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</si>
  <si>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</si>
  <si>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</si>
  <si>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</si>
  <si>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</si>
  <si>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</si>
  <si>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</si>
  <si>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</si>
  <si>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</si>
  <si>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</si>
  <si>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</si>
  <si>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</si>
  <si>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</si>
  <si>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</si>
  <si>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</si>
  <si>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</si>
  <si>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</si>
  <si>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</si>
  <si>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</si>
  <si>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</si>
  <si>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</si>
  <si>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</si>
  <si>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</si>
  <si>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</si>
  <si>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</si>
  <si>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</si>
  <si>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</si>
  <si>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</si>
  <si>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</si>
  <si>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</si>
  <si>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</si>
  <si>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</si>
  <si>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</si>
  <si>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</si>
  <si>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</si>
  <si>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</si>
  <si>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</si>
  <si>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</si>
  <si>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</si>
  <si>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</si>
  <si>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</si>
  <si>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</si>
  <si>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</si>
  <si>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</si>
  <si>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</si>
  <si>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</si>
  <si>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</si>
  <si>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</si>
  <si>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</si>
  <si>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</si>
  <si>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</si>
  <si>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</si>
  <si>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</si>
  <si>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</si>
  <si>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</si>
  <si>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</si>
  <si>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</si>
  <si>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</si>
  <si>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</si>
  <si>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</si>
  <si>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</si>
  <si>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</si>
  <si>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</si>
  <si>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</si>
  <si>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</si>
  <si>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</si>
  <si>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</si>
  <si>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</si>
  <si>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</si>
  <si>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</si>
  <si>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</si>
  <si>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</si>
  <si>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</si>
  <si>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</si>
  <si>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</si>
  <si>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</si>
  <si>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</si>
  <si>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</si>
  <si>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</si>
  <si>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</si>
  <si>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</si>
  <si>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</si>
  <si>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</si>
  <si>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</si>
  <si>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</si>
  <si>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</si>
  <si>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</si>
  <si>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</si>
  <si>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</si>
  <si>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</si>
  <si>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</si>
  <si>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</si>
  <si>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</si>
  <si>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</si>
  <si>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</si>
  <si>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</si>
  <si>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</si>
  <si>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</si>
  <si>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</si>
  <si>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</si>
  <si>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</si>
  <si>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</si>
  <si>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</si>
  <si>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</si>
  <si>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</si>
  <si>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</si>
  <si>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</si>
  <si>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</si>
  <si>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</si>
  <si>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</si>
  <si>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</si>
  <si>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</si>
  <si>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</si>
  <si>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</si>
  <si>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</si>
  <si>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</si>
  <si>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</si>
  <si>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</si>
  <si>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</si>
  <si>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</si>
  <si>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</si>
  <si>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</si>
  <si>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</si>
  <si>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</si>
  <si>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</si>
  <si>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</si>
  <si>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</si>
  <si>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</si>
  <si>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</si>
  <si>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</si>
  <si>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</si>
  <si>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</si>
  <si>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</si>
  <si>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</si>
  <si>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</si>
  <si>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</si>
  <si>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</si>
  <si>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</si>
  <si>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</si>
  <si>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</si>
  <si>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</si>
  <si>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</si>
  <si>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</si>
  <si>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</si>
  <si>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</si>
  <si>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</si>
  <si>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</si>
  <si>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</si>
  <si>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</si>
  <si>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</si>
  <si>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</si>
  <si>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</si>
  <si>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</si>
  <si>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</si>
  <si>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</si>
  <si>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</si>
  <si>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</si>
  <si>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</si>
  <si>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</si>
  <si>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</si>
  <si>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</si>
  <si>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</si>
  <si>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</si>
  <si>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</si>
  <si>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</si>
  <si>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</si>
  <si>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</si>
  <si>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</si>
  <si>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</si>
  <si>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</si>
  <si>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</si>
  <si>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</si>
  <si>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</si>
  <si>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</si>
  <si>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</si>
  <si>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</si>
  <si>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</si>
  <si>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</si>
  <si>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</si>
  <si>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</si>
  <si>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</si>
  <si>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</si>
  <si>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</si>
  <si>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</si>
  <si>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</si>
  <si>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</si>
  <si>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</si>
  <si>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</si>
  <si>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</si>
  <si>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</si>
  <si>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</si>
  <si>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</si>
  <si>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</si>
  <si>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</si>
  <si>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</si>
  <si>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</si>
  <si>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</si>
  <si>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</si>
  <si>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</si>
  <si>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</si>
  <si>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</si>
  <si>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</si>
  <si>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</si>
  <si>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</si>
  <si>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</si>
  <si>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</si>
  <si>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</si>
  <si>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</si>
  <si>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</si>
  <si>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</si>
  <si>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</si>
  <si>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</si>
  <si>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</si>
  <si>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</si>
  <si>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</si>
  <si>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</si>
  <si>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</si>
  <si>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</si>
  <si>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</si>
  <si>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</si>
  <si>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</si>
  <si>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</si>
  <si>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</si>
  <si>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</si>
  <si>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</si>
  <si>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</si>
  <si>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</si>
  <si>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</si>
  <si>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</si>
  <si>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</si>
  <si>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</si>
  <si>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</si>
  <si>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</si>
  <si>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</si>
  <si>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</si>
  <si>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</si>
  <si>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</si>
  <si>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</si>
  <si>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</si>
  <si>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</si>
  <si>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</si>
  <si>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</si>
  <si>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</si>
  <si>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</si>
  <si>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</si>
  <si>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</si>
  <si>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</si>
  <si>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</si>
  <si>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</si>
  <si>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</si>
  <si>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</si>
  <si>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</si>
  <si>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</si>
  <si>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</si>
  <si>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</si>
  <si>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</si>
  <si>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</si>
  <si>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</si>
  <si>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</si>
  <si>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</si>
  <si>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</si>
  <si>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</si>
  <si>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</si>
  <si>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</si>
  <si>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</si>
  <si>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</si>
  <si>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</si>
  <si>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</si>
  <si>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</si>
  <si>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</si>
  <si>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</si>
  <si>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</si>
  <si>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</si>
  <si>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</si>
  <si>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</si>
  <si>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</si>
  <si>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</si>
  <si>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</si>
  <si>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</si>
  <si>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</si>
  <si>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</si>
  <si>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</si>
  <si>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</si>
  <si>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</si>
  <si>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</si>
  <si>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</si>
  <si>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</si>
  <si>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</si>
  <si>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</si>
  <si>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</si>
  <si>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</si>
  <si>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</si>
  <si>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</si>
  <si>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</si>
  <si>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</si>
  <si>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</si>
  <si>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</si>
  <si>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</si>
  <si>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</si>
  <si>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</si>
  <si>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</si>
  <si>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</si>
  <si>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</si>
  <si>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</si>
  <si>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</si>
  <si>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</si>
  <si>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</si>
  <si>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</si>
  <si>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</si>
  <si>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</si>
  <si>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</si>
  <si>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</si>
  <si>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</si>
  <si>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</si>
  <si>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</si>
  <si>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</si>
  <si>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</si>
  <si>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</si>
  <si>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</si>
  <si>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</si>
  <si>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</si>
  <si>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</si>
  <si>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</si>
  <si>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</si>
  <si>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</si>
  <si>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</si>
  <si>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</si>
  <si>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</si>
  <si>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</si>
  <si>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</si>
  <si>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</si>
  <si>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</si>
  <si>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</si>
  <si>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</si>
  <si>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</si>
  <si>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</si>
  <si>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</si>
  <si>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</si>
  <si>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</si>
  <si>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</si>
  <si>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</si>
  <si>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</si>
  <si>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</si>
  <si>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</si>
  <si>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</si>
  <si>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</si>
  <si>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</si>
  <si>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</si>
  <si>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</si>
  <si>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</si>
  <si>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</si>
  <si>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</si>
  <si>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</si>
  <si>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</si>
  <si>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</si>
  <si>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</si>
  <si>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</si>
  <si>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</si>
  <si>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</si>
  <si>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</si>
  <si>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</si>
  <si>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</si>
  <si>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</si>
  <si>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</si>
  <si>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</si>
  <si>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</si>
  <si>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</si>
  <si>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</si>
  <si>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</si>
  <si>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</si>
  <si>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</si>
  <si>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</si>
  <si>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</si>
  <si>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</si>
  <si>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</si>
  <si>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</si>
  <si>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</si>
  <si>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</si>
  <si>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</si>
  <si>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</si>
  <si>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</si>
  <si>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</si>
  <si>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</si>
  <si>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</si>
  <si>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</si>
  <si>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</si>
  <si>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</si>
  <si>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</si>
  <si>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</si>
  <si>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</si>
  <si>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</si>
  <si>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</si>
  <si>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</si>
  <si>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</si>
  <si>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</si>
  <si>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</si>
  <si>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</si>
  <si>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</si>
  <si>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</si>
  <si>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</si>
  <si>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</si>
  <si>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</si>
  <si>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</si>
  <si>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</si>
  <si>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</si>
  <si>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</si>
  <si>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</si>
  <si>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</si>
  <si>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</si>
  <si>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</si>
  <si>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</si>
  <si>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</si>
  <si>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</si>
  <si>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</si>
  <si>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</si>
  <si>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</si>
  <si>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</si>
  <si>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</si>
  <si>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</si>
  <si>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</si>
  <si>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</si>
  <si>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</si>
  <si>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</si>
  <si>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</si>
  <si>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</si>
  <si>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</si>
  <si>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</si>
  <si>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</si>
  <si>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</si>
  <si>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</si>
  <si>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</si>
  <si>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</si>
  <si>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</si>
  <si>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</si>
  <si>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</si>
  <si>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</si>
  <si>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</si>
  <si>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</si>
  <si>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</si>
  <si>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</si>
  <si>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</si>
  <si>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</si>
  <si>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</si>
  <si>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</si>
  <si>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</si>
  <si>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</si>
  <si>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</si>
  <si>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</si>
  <si>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</si>
  <si>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</si>
  <si>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</si>
  <si>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</si>
  <si>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</si>
  <si>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</si>
  <si>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</si>
  <si>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</si>
  <si>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</si>
  <si>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</si>
  <si>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</si>
  <si>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</si>
  <si>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</si>
  <si>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</si>
  <si>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</si>
  <si>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</si>
  <si>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</si>
  <si>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</si>
  <si>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</si>
  <si>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</si>
  <si>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</si>
  <si>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</si>
  <si>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</si>
  <si>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</si>
  <si>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</si>
  <si>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</si>
  <si>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</si>
  <si>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</si>
  <si>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</si>
  <si>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</si>
  <si>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</si>
  <si>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</si>
  <si>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</si>
  <si>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</si>
  <si>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</si>
  <si>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</si>
  <si>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</si>
  <si>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</si>
  <si>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</si>
  <si>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</si>
  <si>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</si>
  <si>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</si>
  <si>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</si>
  <si>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</si>
  <si>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</si>
  <si>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</si>
  <si>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</si>
  <si>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</si>
  <si>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</si>
  <si>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</si>
  <si>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</si>
  <si>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</si>
  <si>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</si>
  <si>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</si>
  <si>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</si>
  <si>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</si>
  <si>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</si>
  <si>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</si>
  <si>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</si>
  <si>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</si>
  <si>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</si>
  <si>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</si>
  <si>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</si>
  <si>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</si>
  <si>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</si>
  <si>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</si>
  <si>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</si>
  <si>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</si>
  <si>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</si>
  <si>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</si>
  <si>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</si>
  <si>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</si>
  <si>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</si>
  <si>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</si>
  <si>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</si>
  <si>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</si>
  <si>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</si>
  <si>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</si>
  <si>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</si>
  <si>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</si>
  <si>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</si>
  <si>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</si>
  <si>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</si>
  <si>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</si>
  <si>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</si>
  <si>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</si>
  <si>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</si>
  <si>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</si>
  <si>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</si>
  <si>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</si>
  <si>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</si>
  <si>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</si>
  <si>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</si>
  <si>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</si>
  <si>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</si>
  <si>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</si>
  <si>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</si>
  <si>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</si>
  <si>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</si>
  <si>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</si>
  <si>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</si>
  <si>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</si>
  <si>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</si>
  <si>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</si>
  <si>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</si>
  <si>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</si>
  <si>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</si>
  <si>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</si>
  <si>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</si>
  <si>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</si>
  <si>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</si>
  <si>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</si>
  <si>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</si>
  <si>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</si>
  <si>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</si>
  <si>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</si>
  <si>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</si>
  <si>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</si>
  <si>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</si>
  <si>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</si>
  <si>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</si>
  <si>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</si>
  <si>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</si>
  <si>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</si>
  <si>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</si>
  <si>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</si>
  <si>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</si>
  <si>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</si>
  <si>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</si>
  <si>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</si>
  <si>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</si>
  <si>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</si>
  <si>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</si>
  <si>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</si>
  <si>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</si>
  <si>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</si>
  <si>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</si>
  <si>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</si>
  <si>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</si>
  <si>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</si>
  <si>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</si>
  <si>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</si>
  <si>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</si>
  <si>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</si>
  <si>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</si>
  <si>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</si>
  <si>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</si>
  <si>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</si>
  <si>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</si>
  <si>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</si>
  <si>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</si>
  <si>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</si>
  <si>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</si>
  <si>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</si>
  <si>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</si>
  <si>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</si>
  <si>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</si>
  <si>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</si>
  <si>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</si>
  <si>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</si>
  <si>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</si>
  <si>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</si>
  <si>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</si>
  <si>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</si>
  <si>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</si>
  <si>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</si>
  <si>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</si>
  <si>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</si>
  <si>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</si>
  <si>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</si>
  <si>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</si>
  <si>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</si>
  <si>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</si>
  <si>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</si>
  <si>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</si>
  <si>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</si>
  <si>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</si>
  <si>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</si>
  <si>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</si>
  <si>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</si>
  <si>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</si>
  <si>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</si>
  <si>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</si>
  <si>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</si>
  <si>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</si>
  <si>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</si>
  <si>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</si>
  <si>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</si>
  <si>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</si>
  <si>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</si>
  <si>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</si>
  <si>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</si>
  <si>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</si>
  <si>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</si>
  <si>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</si>
  <si>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</si>
  <si>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</si>
  <si>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</si>
  <si>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</si>
  <si>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</si>
  <si>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</si>
  <si>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</si>
  <si>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</si>
  <si>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</si>
  <si>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</si>
  <si>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</si>
  <si>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</si>
  <si>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</si>
  <si>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</si>
  <si>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</si>
  <si>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</si>
  <si>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</si>
  <si>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</si>
  <si>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</si>
  <si>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</si>
  <si>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</si>
  <si>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</si>
  <si>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</si>
  <si>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</si>
  <si>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</si>
  <si>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</si>
  <si>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</si>
  <si>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</si>
  <si>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</si>
  <si>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</si>
  <si>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</si>
  <si>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</si>
  <si>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</si>
  <si>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</si>
  <si>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</si>
  <si>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</si>
  <si>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</si>
  <si>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</si>
  <si>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</si>
  <si>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</si>
  <si>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</si>
  <si>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</si>
  <si>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</si>
  <si>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</si>
  <si>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</si>
  <si>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</si>
  <si>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</si>
  <si>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</si>
  <si>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</si>
  <si>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</si>
  <si>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</si>
  <si>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</si>
  <si>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</si>
  <si>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</si>
  <si>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</si>
  <si>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</si>
  <si>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</si>
  <si>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</si>
  <si>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</si>
  <si>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</si>
  <si>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</si>
  <si>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</si>
  <si>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</si>
  <si>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</si>
  <si>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</si>
  <si>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</si>
  <si>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</si>
  <si>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</si>
  <si>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</si>
  <si>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</si>
  <si>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</si>
  <si>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</si>
  <si>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</si>
  <si>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</si>
  <si>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</si>
  <si>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</si>
  <si>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</si>
  <si>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</si>
  <si>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</si>
  <si>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</si>
  <si>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</si>
  <si>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</si>
  <si>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</si>
  <si>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</si>
  <si>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</si>
  <si>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</si>
  <si>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</si>
  <si>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</si>
  <si>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</si>
  <si>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</si>
  <si>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</si>
  <si>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</si>
  <si>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</si>
  <si>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</si>
  <si>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</si>
  <si>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</si>
  <si>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</si>
  <si>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</si>
  <si>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</si>
  <si>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</si>
  <si>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</si>
  <si>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</si>
  <si>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</si>
  <si>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</si>
  <si>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</si>
  <si>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</si>
  <si>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</si>
  <si>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</si>
  <si>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</si>
  <si>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</si>
  <si>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</si>
  <si>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</si>
  <si>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</si>
  <si>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</si>
  <si>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</si>
  <si>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</si>
  <si>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</si>
  <si>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</si>
  <si>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</si>
  <si>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</si>
  <si>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</si>
  <si>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</si>
  <si>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</si>
  <si>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</si>
  <si>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</si>
  <si>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</si>
  <si>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</si>
  <si>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</si>
  <si>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</si>
  <si>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</si>
  <si>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</si>
  <si>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</si>
  <si>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</si>
  <si>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</si>
  <si>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</si>
  <si>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</si>
  <si>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</si>
  <si>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</si>
  <si>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</si>
  <si>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</si>
  <si>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</si>
  <si>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</si>
  <si>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</si>
  <si>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</si>
  <si>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</si>
  <si>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</si>
  <si>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</si>
  <si>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</si>
  <si>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</si>
  <si>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</si>
  <si>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</si>
  <si>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</si>
  <si>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</si>
  <si>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</si>
  <si>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</si>
  <si>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</si>
  <si>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</si>
  <si>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</si>
  <si>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</si>
  <si>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</si>
  <si>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</si>
  <si>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</si>
  <si>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</si>
  <si>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</si>
  <si>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</si>
  <si>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</si>
  <si>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</si>
  <si>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</si>
  <si>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</si>
  <si>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</si>
  <si>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</si>
  <si>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</si>
  <si>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</si>
  <si>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</si>
  <si>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</si>
  <si>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</si>
  <si>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</si>
  <si>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</si>
  <si>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</si>
  <si>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</si>
  <si>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</si>
  <si>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</si>
  <si>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</si>
  <si>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</si>
  <si>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</si>
  <si>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</si>
  <si>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</si>
  <si>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</si>
  <si>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</si>
  <si>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</si>
  <si>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</si>
  <si>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</si>
  <si>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</si>
  <si>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</si>
  <si>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</si>
  <si>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</si>
  <si>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</si>
  <si>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</si>
  <si>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</si>
  <si>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</si>
  <si>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</si>
  <si>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</si>
  <si>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</si>
  <si>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</si>
  <si>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</si>
  <si>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</si>
  <si>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</si>
  <si>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</si>
  <si>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</si>
  <si>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</si>
  <si>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</si>
  <si>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</si>
  <si>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</si>
  <si>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</si>
  <si>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</si>
  <si>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</si>
  <si>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</si>
  <si>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</si>
  <si>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</si>
  <si>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</si>
  <si>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</si>
  <si>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</si>
  <si>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</si>
  <si>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</si>
  <si>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</si>
  <si>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</si>
  <si>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</si>
  <si>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</si>
  <si>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</si>
  <si>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</si>
  <si>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</si>
  <si>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</si>
  <si>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</si>
  <si>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</si>
  <si>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</si>
  <si>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</si>
  <si>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</si>
  <si>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</si>
  <si>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</si>
  <si>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</si>
  <si>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</si>
  <si>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</si>
  <si>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</si>
  <si>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</si>
  <si>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</si>
  <si>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</si>
  <si>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</si>
  <si>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</si>
  <si>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</si>
  <si>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</si>
  <si>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</si>
  <si>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</si>
  <si>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</si>
  <si>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</si>
  <si>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</si>
  <si>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</si>
  <si>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</si>
  <si>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</si>
  <si>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</si>
  <si>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</si>
  <si>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</si>
  <si>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</si>
  <si>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</si>
  <si>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</si>
  <si>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</si>
  <si>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</si>
  <si>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</si>
  <si>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</si>
  <si>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</si>
  <si>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</si>
  <si>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</si>
  <si>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</si>
  <si>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</si>
  <si>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</si>
  <si>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</si>
  <si>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</si>
  <si>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</si>
  <si>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</si>
  <si>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</si>
  <si>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</si>
  <si>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</si>
  <si>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</si>
  <si>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</si>
  <si>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</si>
  <si>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</si>
  <si>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</si>
  <si>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</si>
  <si>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</si>
  <si>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</si>
  <si>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</si>
  <si>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</si>
  <si>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</si>
  <si>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</si>
  <si>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</si>
  <si>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</si>
  <si>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</si>
  <si>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</si>
  <si>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</si>
  <si>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</si>
  <si>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</si>
  <si>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</si>
  <si>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</si>
  <si>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</si>
  <si>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</si>
  <si>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</si>
  <si>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</si>
  <si>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</si>
  <si>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</si>
  <si>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</si>
  <si>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</si>
  <si>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</si>
  <si>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</si>
  <si>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</si>
  <si>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</si>
  <si>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</si>
  <si>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</si>
  <si>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</si>
  <si>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</si>
  <si>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</si>
  <si>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</si>
  <si>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</si>
  <si>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</si>
  <si>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</si>
  <si>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</si>
  <si>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</si>
  <si>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</si>
  <si>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</si>
  <si>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</si>
  <si>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</si>
  <si>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</si>
  <si>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</si>
  <si>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</si>
  <si>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</si>
  <si>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</si>
  <si>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</si>
  <si>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</si>
  <si>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</si>
  <si>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</si>
  <si>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</si>
  <si>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</si>
  <si>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</si>
  <si>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</si>
  <si>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</si>
  <si>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</si>
  <si>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</si>
  <si>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</si>
  <si>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</si>
  <si>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</si>
  <si>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</si>
  <si>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</si>
  <si>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</si>
  <si>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</si>
  <si>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</si>
  <si>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</si>
  <si>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</si>
  <si>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</si>
  <si>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</si>
  <si>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</si>
  <si>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</si>
  <si>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</si>
  <si>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</si>
  <si>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</si>
  <si>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</si>
  <si>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</si>
  <si>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</si>
  <si>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</si>
  <si>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</si>
  <si>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</si>
  <si>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</si>
  <si>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</si>
  <si>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</si>
  <si>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</si>
  <si>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</si>
  <si>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</si>
  <si>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</si>
  <si>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</si>
  <si>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</si>
  <si>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</si>
  <si>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</si>
  <si>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</si>
  <si>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</si>
  <si>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</si>
  <si>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</si>
  <si>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</si>
  <si>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</si>
  <si>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</si>
  <si>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</si>
  <si>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</si>
  <si>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</si>
  <si>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</si>
  <si>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</si>
  <si>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</si>
  <si>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</si>
  <si>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</si>
  <si>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</si>
  <si>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</si>
  <si>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</si>
  <si>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</si>
  <si>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</si>
  <si>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</si>
  <si>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</si>
  <si>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</si>
  <si>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</si>
  <si>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</si>
  <si>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</si>
  <si>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</si>
  <si>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</si>
  <si>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</si>
  <si>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</si>
  <si>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</si>
  <si>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</si>
  <si>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</si>
  <si>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</si>
  <si>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</si>
  <si>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</si>
  <si>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</si>
  <si>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</si>
  <si>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</si>
  <si>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</si>
  <si>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</si>
  <si>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</si>
  <si>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</si>
  <si>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</si>
  <si>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</si>
  <si>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</si>
  <si>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</si>
  <si>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</si>
  <si>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</si>
  <si>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</si>
  <si>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</si>
  <si>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</si>
  <si>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</si>
  <si>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</si>
  <si>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</si>
  <si>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</si>
  <si>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</si>
  <si>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</si>
  <si>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</si>
  <si>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</si>
  <si>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</si>
  <si>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</si>
  <si>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</si>
  <si>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</si>
  <si>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</si>
  <si>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</si>
  <si>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</si>
  <si>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</si>
  <si>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</si>
  <si>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</si>
  <si>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</si>
  <si>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</si>
  <si>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</si>
  <si>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</si>
  <si>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</si>
  <si>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</si>
  <si>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</si>
  <si>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</si>
  <si>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LOUGE</t>
  </si>
  <si>
    <t xml:space="preserve">NOM_PRELEV_DETERM</t>
  </si>
  <si>
    <t xml:space="preserve">AQUASCOP BIOLOGIE site de Monptellier</t>
  </si>
  <si>
    <t xml:space="preserve">LB_STATION</t>
  </si>
  <si>
    <t xml:space="preserve">LA LOUGE A L'AVAL DU FOUSSERET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</si>
  <si>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</si>
  <si>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</si>
  <si>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</si>
  <si>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</si>
  <si>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</si>
  <si>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</si>
  <si>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</si>
  <si>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</si>
  <si>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</si>
  <si>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</si>
  <si>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</si>
  <si>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</si>
  <si>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</si>
  <si>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</si>
  <si>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</si>
  <si>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</si>
  <si>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</si>
  <si>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</si>
  <si>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</si>
  <si>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</si>
  <si>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</si>
  <si>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</si>
  <si>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</si>
  <si>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</si>
  <si>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</si>
  <si>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</si>
  <si>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</si>
  <si>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</si>
  <si>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</si>
  <si>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</si>
  <si>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</si>
  <si>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</si>
  <si>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</si>
  <si>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</si>
  <si>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</si>
  <si>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</si>
  <si>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</si>
  <si>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</si>
  <si>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</si>
  <si>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</si>
  <si>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</si>
  <si>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</si>
  <si>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</si>
  <si>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</si>
  <si>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</si>
  <si>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</si>
  <si>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</si>
  <si>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</si>
  <si>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</si>
  <si>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</si>
  <si>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</si>
  <si>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</si>
  <si>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</si>
  <si>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</si>
  <si>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</si>
  <si>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</si>
  <si>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</si>
  <si>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</si>
  <si>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</si>
  <si>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</si>
  <si>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</si>
  <si>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</si>
  <si>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</si>
  <si>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</si>
  <si>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</si>
  <si>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</si>
  <si>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</si>
  <si>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</si>
  <si>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</si>
  <si>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</si>
  <si>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</si>
  <si>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</si>
  <si>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</si>
  <si>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</si>
  <si>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</si>
  <si>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</si>
  <si>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</si>
  <si>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</si>
  <si>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</si>
  <si>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</si>
  <si>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</si>
  <si>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</si>
  <si>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Buddleia sur les berges.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</si>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</sst>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548646</v>
      </c>
      <c r="G10" s="25"/>
      <c r="H10" s="25"/>
    </row>
    <row r="11" customFormat="false" ht="15" hidden="false" customHeight="false" outlineLevel="0" collapsed="false">
      <c r="A11" s="26" t="s">
        <v>5183</v>
      </c>
      <c r="B11" s="30" t="n">
        <v>44012</v>
      </c>
      <c r="D11" s="26" t="s">
        <v>5184</v>
      </c>
      <c r="E11" s="29" t="n">
        <v>6246779</v>
      </c>
      <c r="G11" s="25"/>
      <c r="H11" s="25"/>
    </row>
    <row r="12" customFormat="false" ht="15" hidden="false" customHeight="false" outlineLevel="0" collapsed="false">
      <c r="A12" s="26" t="s">
        <v>5185</v>
      </c>
      <c r="B12" s="29" t="s">
        <v>5186</v>
      </c>
      <c r="D12" s="26" t="s">
        <v>5187</v>
      </c>
      <c r="E12" s="29" t="n">
        <v>548740</v>
      </c>
      <c r="G12" s="25"/>
      <c r="H12" s="25"/>
    </row>
    <row r="13" customFormat="false" ht="17.25" hidden="false" customHeight="true" outlineLevel="0" collapsed="false">
      <c r="A13" s="12"/>
      <c r="B13" s="31"/>
      <c r="D13" s="26" t="s">
        <v>5188</v>
      </c>
      <c r="E13" s="29" t="n">
        <v>6246790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548646</v>
      </c>
    </row>
    <row r="18" customFormat="false" ht="15" hidden="false" customHeight="false" outlineLevel="0" collapsed="false">
      <c r="A18" s="36"/>
      <c r="B18" s="37" t="s">
        <v>5196</v>
      </c>
      <c r="C18" s="38" t="n">
        <f aca="false">E11</f>
        <v>6246779</v>
      </c>
    </row>
    <row r="19" customFormat="false" ht="15" hidden="false" customHeight="false" outlineLevel="0" collapsed="false">
      <c r="A19" s="33" t="s">
        <v>5197</v>
      </c>
      <c r="B19" s="39" t="n">
        <v>227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8.88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49</v>
      </c>
      <c r="D35" s="52" t="s">
        <v>5215</v>
      </c>
      <c r="E35" s="53" t="n">
        <v>51</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9.6</v>
      </c>
      <c r="C37" s="50"/>
      <c r="D37" s="55" t="s">
        <v>5219</v>
      </c>
      <c r="E37" s="34" t="n">
        <v>8.3</v>
      </c>
    </row>
    <row r="38" s="56" customFormat="true" ht="15" hidden="false" customHeight="true" outlineLevel="0" collapsed="false">
      <c r="A38" s="54" t="s">
        <v>5220</v>
      </c>
      <c r="B38" s="34" t="n">
        <v>6</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1</v>
      </c>
      <c r="C66" s="50"/>
      <c r="D66" s="26" t="s">
        <v>5244</v>
      </c>
      <c r="E66" s="62"/>
    </row>
    <row r="67" s="17" customFormat="true" ht="15" hidden="false" customHeight="false" outlineLevel="0" collapsed="false">
      <c r="A67" s="33" t="s">
        <v>5245</v>
      </c>
      <c r="B67" s="62" t="n">
        <v>3</v>
      </c>
      <c r="C67" s="50"/>
      <c r="D67" s="26" t="s">
        <v>5245</v>
      </c>
      <c r="E67" s="62" t="n">
        <v>5</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t="n">
        <v>2</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3</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c r="C82" s="50"/>
      <c r="D82" s="26" t="s">
        <v>5256</v>
      </c>
      <c r="E82" s="62" t="n">
        <v>3</v>
      </c>
    </row>
    <row r="83" s="17" customFormat="true" ht="15" hidden="false" customHeight="false" outlineLevel="0" collapsed="false">
      <c r="A83" s="33" t="s">
        <v>5257</v>
      </c>
      <c r="B83" s="62" t="n">
        <v>5</v>
      </c>
      <c r="C83" s="50"/>
      <c r="D83" s="26" t="s">
        <v>5257</v>
      </c>
      <c r="E83" s="62" t="n">
        <v>2</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1.25</v>
      </c>
      <c r="E98" s="82" t="n">
        <v>0.1</v>
      </c>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0.5</v>
      </c>
      <c r="E99" s="82"/>
      <c r="F99" s="82" t="s">
        <v>5275</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0.01</v>
      </c>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0.02</v>
      </c>
      <c r="E102" s="82" t="n">
        <v>0.01</v>
      </c>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c r="F103" s="82" t="s">
        <v>5275</v>
      </c>
      <c r="G103" s="85"/>
      <c r="H103" s="86"/>
    </row>
    <row r="104" customFormat="false" ht="15" hidden="false" customHeight="false" outlineLevel="0" collapsed="false">
      <c r="A104" s="78" t="s">
        <v>3375</v>
      </c>
      <c r="B104" s="79" t="str">
        <f aca="false">IF(A104="NEWCOD",IF(ISBLANK(G104),"renseigner le champ 'Nouveau taxon'",G104),VLOOKUP(A104,'Ref Taxo'!A:B,2,FALSE()))</f>
        <v>Pellia</v>
      </c>
      <c r="C104" s="80" t="n">
        <f aca="false">IF(A104="NEWCOD",IF(ISBLANK(H104),"NoCod",H104),VLOOKUP(A104,'Ref Taxo'!A:D,4,FALSE()))</f>
        <v>1196</v>
      </c>
      <c r="D104" s="81"/>
      <c r="E104" s="82" t="n">
        <v>0.01</v>
      </c>
      <c r="F104" s="82" t="s">
        <v>5275</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0.01</v>
      </c>
      <c r="E105" s="82" t="n">
        <v>0.01</v>
      </c>
      <c r="F105" s="82" t="s">
        <v>5275</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t="n">
        <v>0.01</v>
      </c>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c r="E107" s="82" t="n">
        <v>0.01</v>
      </c>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t="n">
        <v>0.01</v>
      </c>
      <c r="F108" s="82" t="s">
        <v>5275</v>
      </c>
      <c r="G108" s="85"/>
      <c r="H108" s="86"/>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t="n">
        <v>0.01</v>
      </c>
      <c r="F109" s="82" t="s">
        <v>5275</v>
      </c>
      <c r="G109" s="85"/>
      <c r="H109" s="86"/>
    </row>
    <row r="110" customFormat="false" ht="15" hidden="false" customHeight="false" outlineLevel="0" collapsed="false">
      <c r="A110" s="78" t="s">
        <v>3133</v>
      </c>
      <c r="B110" s="79" t="str">
        <f aca="false">IF(A110="NEWCOD",IF(ISBLANK(G110),"renseigner le champ 'Nouveau taxon'",G110),VLOOKUP(A110,'Ref Taxo'!A:B,2,FALSE()))</f>
        <v>Nasturtium officinale</v>
      </c>
      <c r="C110" s="80" t="n">
        <f aca="false">IF(A110="NEWCOD",IF(ISBLANK(H110),"NoCod",H110),VLOOKUP(A110,'Ref Taxo'!A:D,4,FALSE()))</f>
        <v>1763</v>
      </c>
      <c r="D110" s="81" t="n">
        <v>0.01</v>
      </c>
      <c r="E110" s="82"/>
      <c r="F110" s="82" t="s">
        <v>5275</v>
      </c>
      <c r="G110" s="85"/>
      <c r="H110" s="86"/>
    </row>
    <row r="111" customFormat="false" ht="15" hidden="false" customHeight="false" outlineLevel="0" collapsed="false">
      <c r="A111" s="78" t="s">
        <v>2048</v>
      </c>
      <c r="B111" s="79" t="str">
        <f aca="false">IF(A111="NEWCOD",IF(ISBLANK(G111),"renseigner le champ 'Nouveau taxon'",G111),VLOOKUP(A111,'Ref Taxo'!A:B,2,FALSE()))</f>
        <v>Glechoma hederacea</v>
      </c>
      <c r="C111" s="80" t="n">
        <f aca="false">IF(A111="NEWCOD",IF(ISBLANK(H111),"NoCod",H111),VLOOKUP(A111,'Ref Taxo'!A:D,4,FALSE()))</f>
        <v>19767</v>
      </c>
      <c r="D111" s="81"/>
      <c r="E111" s="82" t="n">
        <v>0.01</v>
      </c>
      <c r="F111" s="82" t="s">
        <v>5275</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t="n">
        <v>0.01</v>
      </c>
      <c r="E112" s="82"/>
      <c r="F112" s="82" t="s">
        <v>5275</v>
      </c>
      <c r="G112" s="85"/>
      <c r="H112" s="86"/>
    </row>
    <row r="113" customFormat="false" ht="15" hidden="false" customHeight="false" outlineLevel="0" collapsed="false">
      <c r="A113" s="78" t="s">
        <v>2829</v>
      </c>
      <c r="B113" s="79" t="str">
        <f aca="false">IF(A113="NEWCOD",IF(ISBLANK(G113),"renseigner le champ 'Nouveau taxon'",G113),VLOOKUP(A113,'Ref Taxo'!A:B,2,FALSE()))</f>
        <v>Lythrum salicaria</v>
      </c>
      <c r="C113" s="80" t="n">
        <f aca="false">IF(A113="NEWCOD",IF(ISBLANK(H113),"NoCod",H113),VLOOKUP(A113,'Ref Taxo'!A:D,4,FALSE()))</f>
        <v>1823</v>
      </c>
      <c r="D113" s="81" t="n">
        <v>0.01</v>
      </c>
      <c r="E113" s="82"/>
      <c r="F113" s="82" t="s">
        <v>5275</v>
      </c>
      <c r="G113" s="85"/>
      <c r="H113" s="86"/>
    </row>
    <row r="114" customFormat="false" ht="1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c r="E114" s="82" t="n">
        <v>0.01</v>
      </c>
      <c r="F114" s="82" t="s">
        <v>5275</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0.02</v>
      </c>
      <c r="E115" s="82"/>
      <c r="F115" s="82" t="s">
        <v>5275</v>
      </c>
      <c r="G115" s="85"/>
      <c r="H115" s="86"/>
    </row>
    <row r="116" customFormat="false" ht="15" hidden="false" customHeight="false" outlineLevel="0" collapsed="false">
      <c r="A116" s="78" t="s">
        <v>3935</v>
      </c>
      <c r="B116" s="79" t="str">
        <f aca="false">IF(A116="NEWCOD",IF(ISBLANK(G116),"renseigner le champ 'Nouveau taxon'",G116),VLOOKUP(A116,'Ref Taxo'!A:B,2,FALSE()))</f>
        <v>Ranunculus fluitans</v>
      </c>
      <c r="C116" s="80" t="n">
        <f aca="false">IF(A116="NEWCOD",IF(ISBLANK(H116),"NoCod",H116),VLOOKUP(A116,'Ref Taxo'!A:D,4,FALSE()))</f>
        <v>1903</v>
      </c>
      <c r="D116" s="81" t="n">
        <v>3.7</v>
      </c>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