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<sst xmlns="http://schemas.openxmlformats.org/spreadsheetml/2006/main" count="6487" uniqueCount="5305">
  <si>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</si>
  <si>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</si>
  <si>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</si>
  <si>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</si>
  <si>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</si>
  <si>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</si>
  <si>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</si>
  <si>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</si>
  <si>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</si>
  <si>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</si>
  <si>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</si>
  <si>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</si>
  <si>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</si>
  <si>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</si>
  <si>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</si>
  <si>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</si>
  <si>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</si>
  <si>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</si>
  <si>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</si>
  <si>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</si>
  <si>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</si>
  <si>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</si>
  <si>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</si>
  <si>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</si>
  <si>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</si>
  <si>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</si>
  <si>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</si>
  <si>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</si>
  <si>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</si>
  <si>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</si>
  <si>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</si>
  <si>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</si>
  <si>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</si>
  <si>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</si>
  <si>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</si>
  <si>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</si>
  <si>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</si>
  <si>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</si>
  <si>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</si>
  <si>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</si>
  <si>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</si>
  <si>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</si>
  <si>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</si>
  <si>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</si>
  <si>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</si>
  <si>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</si>
  <si>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</si>
  <si>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</si>
  <si>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</si>
  <si>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</si>
  <si>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</si>
  <si>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</si>
  <si>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</si>
  <si>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</si>
  <si>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</si>
  <si>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</si>
  <si>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</si>
  <si>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</si>
  <si>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</si>
  <si>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</si>
  <si>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</si>
  <si>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</si>
  <si>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</si>
  <si>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</si>
  <si>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</si>
  <si>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</si>
  <si>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</si>
  <si>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</si>
  <si>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</si>
  <si>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</si>
  <si>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</si>
  <si>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</si>
  <si>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</si>
  <si>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</si>
  <si>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</si>
  <si>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</si>
  <si>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</si>
  <si>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</si>
  <si>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</si>
  <si>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</si>
  <si>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</si>
  <si>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</si>
  <si>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</si>
  <si>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</si>
  <si>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</si>
  <si>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</si>
  <si>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</si>
  <si>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</si>
  <si>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</si>
  <si>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</si>
  <si>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</si>
  <si>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</si>
  <si>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</si>
  <si>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</si>
  <si>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</si>
  <si>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</si>
  <si>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</si>
  <si>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</si>
  <si>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</si>
  <si>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</si>
  <si>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</si>
  <si>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</si>
  <si>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</si>
  <si>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</si>
  <si>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</si>
  <si>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</si>
  <si>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</si>
  <si>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</si>
  <si>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</si>
  <si>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</si>
  <si>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</si>
  <si>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</si>
  <si>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</si>
  <si>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</si>
  <si>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</si>
  <si>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</si>
  <si>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</si>
  <si>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</si>
  <si>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</si>
  <si>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</si>
  <si>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</si>
  <si>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</si>
  <si>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</si>
  <si>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</si>
  <si>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</si>
  <si>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</si>
  <si>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</si>
  <si>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</si>
  <si>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</si>
  <si>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</si>
  <si>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</si>
  <si>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</si>
  <si>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</si>
  <si>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</si>
  <si>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</si>
  <si>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</si>
  <si>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</si>
  <si>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</si>
  <si>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</si>
  <si>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</si>
  <si>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</si>
  <si>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</si>
  <si>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</si>
  <si>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</si>
  <si>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</si>
  <si>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</si>
  <si>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</si>
  <si>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</si>
  <si>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</si>
  <si>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</si>
  <si>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</si>
  <si>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</si>
  <si>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</si>
  <si>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</si>
  <si>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</si>
  <si>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</si>
  <si>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</si>
  <si>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</si>
  <si>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</si>
  <si>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</si>
  <si>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</si>
  <si>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</si>
  <si>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</si>
  <si>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</si>
  <si>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</si>
  <si>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</si>
  <si>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</si>
  <si>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</si>
  <si>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</si>
  <si>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</si>
  <si>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</si>
  <si>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</si>
  <si>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</si>
  <si>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</si>
  <si>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</si>
  <si>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</si>
  <si>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</si>
  <si>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</si>
  <si>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</si>
  <si>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</si>
  <si>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</si>
  <si>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</si>
  <si>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</si>
  <si>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</si>
  <si>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</si>
  <si>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</si>
  <si>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</si>
  <si>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</si>
  <si>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</si>
  <si>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</si>
  <si>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</si>
  <si>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</si>
  <si>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</si>
  <si>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</si>
  <si>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</si>
  <si>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</si>
  <si>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</si>
  <si>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</si>
  <si>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</si>
  <si>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</si>
  <si>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</si>
  <si>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</si>
  <si>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</si>
  <si>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</si>
  <si>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</si>
  <si>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</si>
  <si>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</si>
  <si>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</si>
  <si>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</si>
  <si>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</si>
  <si>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</si>
  <si>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</si>
  <si>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</si>
  <si>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</si>
  <si>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</si>
  <si>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</si>
  <si>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</si>
  <si>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</si>
  <si>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</si>
  <si>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</si>
  <si>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</si>
  <si>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</si>
  <si>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</si>
  <si>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</si>
  <si>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</si>
  <si>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</si>
  <si>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</si>
  <si>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</si>
  <si>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</si>
  <si>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</si>
  <si>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</si>
  <si>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</si>
  <si>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</si>
  <si>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</si>
  <si>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</si>
  <si>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</si>
  <si>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</si>
  <si>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</si>
  <si>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</si>
  <si>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</si>
  <si>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</si>
  <si>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</si>
  <si>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</si>
  <si>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</si>
  <si>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</si>
  <si>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</si>
  <si>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</si>
  <si>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</si>
  <si>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</si>
  <si>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</si>
  <si>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</si>
  <si>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</si>
  <si>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</si>
  <si>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</si>
  <si>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</si>
  <si>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</si>
  <si>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</si>
  <si>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</si>
  <si>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</si>
  <si>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</si>
  <si>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</si>
  <si>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</si>
  <si>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</si>
  <si>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</si>
  <si>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</si>
  <si>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</si>
  <si>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</si>
  <si>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</si>
  <si>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</si>
  <si>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</si>
  <si>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</si>
  <si>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</si>
  <si>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</si>
  <si>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</si>
  <si>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</si>
  <si>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</si>
  <si>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</si>
  <si>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</si>
  <si>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</si>
  <si>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</si>
  <si>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</si>
  <si>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</si>
  <si>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</si>
  <si>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</si>
  <si>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</si>
  <si>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</si>
  <si>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</si>
  <si>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</si>
  <si>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</si>
  <si>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</si>
  <si>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</si>
  <si>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</si>
  <si>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</si>
  <si>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</si>
  <si>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</si>
  <si>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</si>
  <si>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</si>
  <si>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</si>
  <si>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</si>
  <si>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</si>
  <si>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</si>
  <si>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</si>
  <si>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</si>
  <si>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</si>
  <si>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</si>
  <si>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</si>
  <si>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</si>
  <si>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</si>
  <si>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</si>
  <si>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</si>
  <si>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</si>
  <si>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</si>
  <si>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</si>
  <si>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</si>
  <si>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</si>
  <si>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</si>
  <si>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</si>
  <si>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</si>
  <si>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</si>
  <si>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</si>
  <si>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</si>
  <si>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</si>
  <si>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</si>
  <si>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</si>
  <si>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</si>
  <si>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</si>
  <si>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</si>
  <si>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</si>
  <si>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</si>
  <si>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</si>
  <si>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</si>
  <si>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</si>
  <si>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</si>
  <si>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</si>
  <si>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</si>
  <si>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</si>
  <si>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</si>
  <si>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</si>
  <si>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</si>
  <si>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</si>
  <si>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</si>
  <si>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</si>
  <si>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</si>
  <si>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</si>
  <si>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</si>
  <si>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</si>
  <si>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</si>
  <si>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</si>
  <si>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</si>
  <si>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</si>
  <si>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</si>
  <si>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</si>
  <si>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</si>
  <si>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</si>
  <si>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</si>
  <si>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</si>
  <si>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</si>
  <si>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</si>
  <si>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</si>
  <si>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</si>
  <si>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</si>
  <si>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</si>
  <si>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</si>
  <si>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</si>
  <si>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</si>
  <si>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</si>
  <si>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</si>
  <si>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</si>
  <si>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</si>
  <si>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</si>
  <si>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</si>
  <si>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</si>
  <si>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</si>
  <si>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</si>
  <si>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</si>
  <si>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</si>
  <si>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</si>
  <si>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</si>
  <si>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</si>
  <si>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</si>
  <si>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</si>
  <si>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</si>
  <si>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</si>
  <si>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</si>
  <si>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</si>
  <si>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</si>
  <si>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</si>
  <si>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</si>
  <si>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</si>
  <si>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</si>
  <si>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</si>
  <si>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</si>
  <si>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</si>
  <si>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</si>
  <si>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</si>
  <si>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</si>
  <si>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</si>
  <si>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</si>
  <si>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</si>
  <si>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</si>
  <si>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</si>
  <si>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</si>
  <si>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</si>
  <si>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</si>
  <si>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</si>
  <si>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</si>
  <si>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</si>
  <si>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</si>
  <si>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</si>
  <si>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</si>
  <si>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</si>
  <si>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</si>
  <si>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</si>
  <si>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</si>
  <si>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</si>
  <si>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</si>
  <si>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</si>
  <si>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</si>
  <si>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</si>
  <si>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</si>
  <si>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</si>
  <si>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</si>
  <si>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</si>
  <si>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</si>
  <si>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</si>
  <si>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</si>
  <si>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</si>
  <si>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</si>
  <si>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</si>
  <si>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</si>
  <si>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</si>
  <si>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</si>
  <si>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</si>
  <si>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</si>
  <si>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</si>
  <si>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</si>
  <si>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</si>
  <si>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</si>
  <si>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</si>
  <si>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</si>
  <si>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</si>
  <si>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</si>
  <si>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</si>
  <si>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</si>
  <si>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</si>
  <si>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</si>
  <si>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</si>
  <si>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</si>
  <si>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</si>
  <si>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</si>
  <si>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</si>
  <si>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</si>
  <si>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</si>
  <si>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</si>
  <si>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</si>
  <si>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</si>
  <si>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</si>
  <si>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</si>
  <si>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</si>
  <si>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</si>
  <si>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</si>
  <si>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</si>
  <si>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</si>
  <si>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</si>
  <si>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</si>
  <si>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</si>
  <si>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</si>
  <si>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</si>
  <si>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</si>
  <si>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</si>
  <si>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</si>
  <si>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</si>
  <si>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</si>
  <si>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</si>
  <si>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</si>
  <si>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</si>
  <si>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</si>
  <si>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</si>
  <si>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</si>
  <si>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</si>
  <si>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</si>
  <si>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</si>
  <si>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</si>
  <si>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</si>
  <si>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</si>
  <si>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</si>
  <si>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</si>
  <si>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</si>
  <si>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</si>
  <si>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</si>
  <si>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</si>
  <si>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</si>
  <si>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</si>
  <si>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</si>
  <si>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</si>
  <si>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</si>
  <si>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</si>
  <si>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</si>
  <si>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</si>
  <si>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</si>
  <si>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</si>
  <si>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</si>
  <si>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</si>
  <si>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</si>
  <si>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</si>
  <si>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</si>
  <si>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</si>
  <si>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</si>
  <si>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</si>
  <si>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</si>
  <si>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</si>
  <si>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</si>
  <si>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</si>
  <si>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</si>
  <si>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</si>
  <si>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</si>
  <si>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</si>
  <si>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</si>
  <si>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</si>
  <si>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</si>
  <si>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</si>
  <si>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</si>
  <si>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</si>
  <si>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</si>
  <si>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</si>
  <si>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</si>
  <si>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</si>
  <si>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</si>
  <si>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</si>
  <si>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</si>
  <si>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</si>
  <si>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</si>
  <si>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</si>
  <si>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</si>
  <si>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</si>
  <si>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</si>
  <si>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</si>
  <si>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</si>
  <si>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</si>
  <si>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</si>
  <si>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</si>
  <si>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</si>
  <si>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</si>
  <si>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</si>
  <si>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</si>
  <si>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</si>
  <si>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</si>
  <si>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</si>
  <si>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</si>
  <si>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</si>
  <si>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</si>
  <si>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</si>
  <si>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</si>
  <si>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</si>
  <si>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</si>
  <si>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</si>
  <si>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</si>
  <si>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</si>
  <si>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</si>
  <si>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</si>
  <si>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</si>
  <si>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</si>
  <si>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</si>
  <si>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</si>
  <si>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</si>
  <si>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</si>
  <si>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</si>
  <si>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</si>
  <si>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</si>
  <si>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</si>
  <si>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</si>
  <si>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</si>
  <si>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</si>
  <si>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</si>
  <si>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</si>
  <si>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</si>
  <si>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</si>
  <si>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</si>
  <si>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</si>
  <si>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</si>
  <si>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</si>
  <si>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</si>
  <si>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</si>
  <si>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</si>
  <si>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</si>
  <si>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</si>
  <si>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</si>
  <si>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</si>
  <si>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</si>
  <si>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</si>
  <si>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</si>
  <si>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</si>
  <si>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</si>
  <si>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</si>
  <si>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</si>
  <si>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</si>
  <si>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</si>
  <si>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</si>
  <si>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</si>
  <si>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</si>
  <si>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</si>
  <si>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</si>
  <si>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</si>
  <si>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</si>
  <si>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</si>
  <si>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</si>
  <si>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</si>
  <si>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</si>
  <si>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</si>
  <si>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</si>
  <si>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</si>
  <si>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</si>
  <si>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</si>
  <si>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</si>
  <si>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</si>
  <si>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</si>
  <si>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</si>
  <si>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</si>
  <si>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</si>
  <si>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</si>
  <si>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</si>
  <si>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</si>
  <si>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</si>
  <si>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</si>
  <si>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</si>
  <si>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</si>
  <si>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</si>
  <si>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</si>
  <si>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</si>
  <si>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</si>
  <si>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</si>
  <si>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</si>
  <si>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</si>
  <si>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</si>
  <si>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</si>
  <si>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</si>
  <si>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</si>
  <si>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</si>
  <si>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</si>
  <si>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</si>
  <si>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</si>
  <si>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</si>
  <si>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</si>
  <si>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</si>
  <si>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</si>
  <si>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</si>
  <si>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</si>
  <si>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</si>
  <si>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</si>
  <si>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</si>
  <si>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</si>
  <si>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</si>
  <si>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</si>
  <si>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</si>
  <si>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</si>
  <si>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</si>
  <si>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</si>
  <si>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</si>
  <si>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</si>
  <si>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</si>
  <si>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</si>
  <si>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</si>
  <si>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</si>
  <si>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</si>
  <si>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</si>
  <si>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</si>
  <si>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</si>
  <si>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</si>
  <si>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</si>
  <si>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</si>
  <si>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</si>
  <si>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</si>
  <si>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</si>
  <si>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</si>
  <si>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</si>
  <si>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</si>
  <si>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</si>
  <si>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</si>
  <si>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</si>
  <si>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</si>
  <si>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</si>
  <si>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</si>
  <si>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</si>
  <si>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</si>
  <si>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</si>
  <si>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</si>
  <si>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</si>
  <si>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</si>
  <si>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</si>
  <si>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</si>
  <si>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</si>
  <si>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</si>
  <si>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</si>
  <si>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</si>
  <si>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</si>
  <si>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</si>
  <si>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</si>
  <si>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</si>
  <si>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</si>
  <si>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</si>
  <si>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</si>
  <si>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</si>
  <si>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</si>
  <si>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</si>
  <si>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</si>
  <si>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</si>
  <si>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</si>
  <si>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</si>
  <si>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</si>
  <si>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</si>
  <si>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</si>
  <si>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</si>
  <si>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</si>
  <si>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</si>
  <si>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</si>
  <si>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</si>
  <si>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</si>
  <si>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</si>
  <si>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</si>
  <si>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</si>
  <si>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</si>
  <si>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</si>
  <si>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</si>
  <si>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</si>
  <si>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</si>
  <si>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</si>
  <si>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</si>
  <si>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</si>
  <si>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</si>
  <si>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</si>
  <si>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</si>
  <si>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</si>
  <si>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</si>
  <si>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</si>
  <si>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</si>
  <si>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</si>
  <si>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</si>
  <si>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</si>
  <si>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</si>
  <si>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</si>
  <si>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</si>
  <si>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</si>
  <si>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</si>
  <si>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</si>
  <si>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</si>
  <si>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</si>
  <si>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</si>
  <si>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</si>
  <si>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</si>
  <si>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</si>
  <si>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</si>
  <si>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</si>
  <si>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</si>
  <si>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</si>
  <si>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</si>
  <si>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</si>
  <si>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</si>
  <si>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</si>
  <si>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</si>
  <si>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</si>
  <si>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</si>
  <si>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</si>
  <si>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</si>
  <si>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</si>
  <si>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</si>
  <si>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</si>
  <si>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</si>
  <si>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</si>
  <si>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</si>
  <si>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</si>
  <si>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</si>
  <si>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</si>
  <si>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</si>
  <si>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</si>
  <si>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</si>
  <si>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</si>
  <si>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</si>
  <si>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</si>
  <si>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</si>
  <si>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</si>
  <si>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</si>
  <si>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</si>
  <si>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</si>
  <si>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</si>
  <si>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</si>
  <si>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</si>
  <si>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</si>
  <si>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</si>
  <si>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</si>
  <si>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</si>
  <si>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</si>
  <si>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</si>
  <si>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</si>
  <si>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</si>
  <si>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</si>
  <si>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</si>
  <si>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</si>
  <si>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</si>
  <si>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</si>
  <si>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</si>
  <si>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</si>
  <si>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</si>
  <si>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</si>
  <si>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</si>
  <si>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</si>
  <si>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</si>
  <si>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</si>
  <si>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</si>
  <si>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</si>
  <si>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</si>
  <si>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</si>
  <si>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</si>
  <si>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</si>
  <si>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</si>
  <si>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</si>
  <si>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</si>
  <si>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</si>
  <si>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</si>
  <si>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</si>
  <si>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</si>
  <si>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</si>
  <si>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</si>
  <si>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</si>
  <si>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</si>
  <si>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</si>
  <si>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</si>
  <si>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</si>
  <si>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</si>
  <si>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</si>
  <si>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</si>
  <si>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</si>
  <si>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</si>
  <si>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</si>
  <si>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</si>
  <si>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</si>
  <si>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</si>
  <si>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</si>
  <si>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</si>
  <si>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</si>
  <si>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</si>
  <si>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</si>
  <si>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</si>
  <si>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</si>
  <si>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</si>
  <si>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</si>
  <si>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</si>
  <si>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</si>
  <si>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</si>
  <si>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</si>
  <si>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</si>
  <si>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</si>
  <si>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</si>
  <si>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</si>
  <si>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</si>
  <si>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</si>
  <si>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</si>
  <si>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</si>
  <si>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</si>
  <si>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</si>
  <si>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</si>
  <si>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</si>
  <si>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</si>
  <si>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</si>
  <si>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</si>
  <si>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</si>
  <si>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</si>
  <si>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</si>
  <si>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</si>
  <si>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</si>
  <si>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</si>
  <si>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</si>
  <si>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</si>
  <si>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</si>
  <si>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</si>
  <si>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</si>
  <si>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</si>
  <si>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</si>
  <si>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</si>
  <si>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</si>
  <si>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</si>
  <si>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</si>
  <si>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</si>
  <si>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</si>
  <si>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</si>
  <si>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</si>
  <si>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</si>
  <si>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</si>
  <si>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</si>
  <si>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</si>
  <si>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</si>
  <si>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</si>
  <si>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</si>
  <si>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</si>
  <si>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</si>
  <si>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</si>
  <si>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</si>
  <si>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</si>
  <si>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</si>
  <si>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</si>
  <si>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</si>
  <si>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</si>
  <si>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</si>
  <si>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</si>
  <si>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</si>
  <si>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</si>
  <si>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</si>
  <si>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</si>
  <si>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</si>
  <si>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</si>
  <si>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</si>
  <si>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</si>
  <si>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</si>
  <si>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</si>
  <si>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</si>
  <si>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</si>
  <si>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</si>
  <si>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</si>
  <si>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</si>
  <si>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</si>
  <si>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</si>
  <si>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</si>
  <si>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</si>
  <si>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</si>
  <si>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</si>
  <si>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</si>
  <si>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</si>
  <si>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</si>
  <si>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</si>
  <si>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</si>
  <si>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</si>
  <si>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</si>
  <si>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</si>
  <si>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</si>
  <si>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</si>
  <si>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</si>
  <si>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</si>
  <si>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</si>
  <si>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</si>
  <si>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</si>
  <si>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</si>
  <si>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</si>
  <si>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</si>
  <si>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</si>
  <si>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</si>
  <si>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</si>
  <si>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</si>
  <si>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</si>
  <si>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</si>
  <si>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</si>
  <si>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</si>
  <si>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</si>
  <si>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</si>
  <si>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</si>
  <si>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</si>
  <si>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</si>
  <si>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</si>
  <si>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</si>
  <si>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</si>
  <si>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</si>
  <si>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</si>
  <si>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</si>
  <si>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</si>
  <si>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</si>
  <si>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</si>
  <si>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</si>
  <si>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</si>
  <si>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</si>
  <si>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</si>
  <si>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</si>
  <si>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</si>
  <si>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</si>
  <si>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</si>
  <si>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</si>
  <si>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</si>
  <si>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</si>
  <si>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</si>
  <si>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</si>
  <si>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</si>
  <si>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</si>
  <si>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</si>
  <si>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</si>
  <si>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</si>
  <si>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</si>
  <si>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</si>
  <si>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</si>
  <si>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</si>
  <si>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</si>
  <si>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</si>
  <si>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</si>
  <si>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</si>
  <si>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</si>
  <si>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</si>
  <si>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</si>
  <si>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</si>
  <si>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</si>
  <si>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</si>
  <si>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</si>
  <si>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</si>
  <si>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</si>
  <si>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</si>
  <si>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</si>
  <si>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</si>
  <si>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</si>
  <si>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</si>
  <si>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</si>
  <si>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</si>
  <si>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</si>
  <si>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</si>
  <si>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</si>
  <si>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</si>
  <si>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</si>
  <si>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</si>
  <si>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</si>
  <si>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</si>
  <si>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</si>
  <si>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</si>
  <si>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</si>
  <si>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</si>
  <si>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</si>
  <si>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</si>
  <si>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</si>
  <si>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</si>
  <si>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</si>
  <si>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</si>
  <si>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</si>
  <si>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</si>
  <si>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</si>
  <si>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</si>
  <si>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</si>
  <si>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</si>
  <si>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</si>
  <si>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</si>
  <si>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</si>
  <si>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</si>
  <si>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</si>
  <si>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</si>
  <si>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</si>
  <si>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</si>
  <si>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</si>
  <si>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</si>
  <si>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</si>
  <si>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</si>
  <si>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</si>
  <si>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</si>
  <si>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</si>
  <si>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</si>
  <si>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</si>
  <si>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</si>
  <si>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</si>
  <si>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</si>
  <si>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</si>
  <si>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</si>
  <si>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</si>
  <si>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</si>
  <si>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</si>
  <si>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</si>
  <si>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</si>
  <si>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</si>
  <si>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</si>
  <si>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</si>
  <si>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</si>
  <si>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</si>
  <si>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</si>
  <si>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</si>
  <si>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</si>
  <si>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</si>
  <si>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</si>
  <si>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</si>
  <si>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</si>
  <si>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</si>
  <si>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</si>
  <si>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</si>
  <si>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</si>
  <si>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</si>
  <si>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</si>
  <si>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</si>
  <si>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</si>
  <si>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</si>
  <si>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</si>
  <si>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</si>
  <si>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</si>
  <si>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</si>
  <si>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</si>
  <si>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</si>
  <si>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</si>
  <si>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</si>
  <si>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</si>
  <si>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</si>
  <si>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</si>
  <si>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</si>
  <si>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</si>
  <si>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</si>
  <si>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</si>
  <si>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</si>
  <si>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</si>
  <si>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</si>
  <si>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</si>
  <si>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</si>
  <si>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</si>
  <si>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</si>
  <si>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</si>
  <si>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</si>
  <si>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</si>
  <si>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</si>
  <si>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</si>
  <si>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</si>
  <si>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</si>
  <si>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</si>
  <si>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</si>
  <si>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</si>
  <si>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</si>
  <si>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</si>
  <si>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</si>
  <si>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</si>
  <si>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</si>
  <si>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</si>
  <si>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</si>
  <si>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</si>
  <si>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</si>
  <si>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</si>
  <si>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</si>
  <si>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</si>
  <si>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</si>
  <si>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</si>
  <si>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</si>
  <si>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</si>
  <si>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</si>
  <si>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</si>
  <si>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</si>
  <si>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</si>
  <si>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</si>
  <si>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</si>
  <si>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</si>
  <si>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</si>
  <si>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</si>
  <si>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</si>
  <si>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</si>
  <si>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</si>
  <si>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</si>
  <si>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</si>
  <si>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</si>
  <si>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</si>
  <si>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</si>
  <si>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</si>
  <si>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</si>
  <si>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</si>
  <si>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</si>
  <si>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</si>
  <si>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</si>
  <si>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</si>
  <si>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</si>
  <si>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</si>
  <si>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</si>
  <si>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</si>
  <si>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</si>
  <si>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</si>
  <si>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</si>
  <si>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</si>
  <si>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</si>
  <si>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</si>
  <si>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</si>
  <si>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</si>
  <si>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</si>
  <si>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</si>
  <si>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</si>
  <si>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</si>
  <si>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</si>
  <si>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</si>
  <si>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</si>
  <si>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</si>
  <si>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</si>
  <si>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</si>
  <si>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</si>
  <si>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</si>
  <si>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</si>
  <si>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</si>
  <si>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</si>
  <si>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</si>
  <si>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</si>
  <si>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</si>
  <si>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</si>
  <si>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</si>
  <si>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</si>
  <si>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</si>
  <si>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</si>
  <si>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</si>
  <si>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</si>
  <si>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</si>
  <si>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</si>
  <si>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</si>
  <si>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</si>
  <si>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</si>
  <si>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</si>
  <si>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</si>
  <si>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</si>
  <si>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</si>
  <si>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</si>
  <si>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</si>
  <si>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</si>
  <si>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</si>
  <si>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</si>
  <si>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</si>
  <si>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</si>
  <si>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</si>
  <si>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</si>
  <si>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</si>
  <si>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</si>
  <si>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</si>
  <si>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</si>
  <si>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</si>
  <si>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</si>
  <si>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</si>
  <si>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</si>
  <si>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</si>
  <si>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</si>
  <si>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</si>
  <si>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</si>
  <si>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</si>
  <si>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</si>
  <si>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</si>
  <si>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</si>
  <si>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</si>
  <si>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</si>
  <si>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</si>
  <si>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</si>
  <si>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</si>
  <si>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</si>
  <si>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</si>
  <si>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</si>
  <si>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</si>
  <si>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</si>
  <si>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</si>
  <si>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</si>
  <si>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</si>
  <si>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</si>
  <si>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</si>
  <si>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</si>
  <si>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</si>
  <si>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</si>
  <si>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</si>
  <si>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</si>
  <si>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</si>
  <si>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</si>
  <si>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</si>
  <si>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</si>
  <si>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</si>
  <si>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</si>
  <si>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</si>
  <si>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</si>
  <si>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</si>
  <si>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</si>
  <si>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</si>
  <si>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</si>
  <si>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</si>
  <si>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</si>
  <si>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</si>
  <si>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</si>
  <si>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</si>
  <si>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</si>
  <si>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</si>
  <si>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</si>
  <si>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</si>
  <si>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</si>
  <si>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</si>
  <si>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</si>
  <si>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</si>
  <si>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</si>
  <si>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</si>
  <si>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</si>
  <si>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</si>
  <si>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</si>
  <si>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</si>
  <si>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</si>
  <si>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</si>
  <si>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</si>
  <si>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</si>
  <si>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</si>
  <si>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</si>
  <si>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</si>
  <si>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</si>
  <si>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</si>
  <si>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</si>
  <si>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</si>
  <si>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</si>
  <si>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</si>
  <si>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</si>
  <si>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</si>
  <si>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</si>
  <si>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</si>
  <si>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</si>
  <si>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</si>
  <si>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</si>
  <si>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</si>
  <si>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</si>
  <si>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</si>
  <si>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</si>
  <si>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</si>
  <si>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</si>
  <si>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</si>
  <si>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</si>
  <si>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</si>
  <si>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</si>
  <si>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</si>
  <si>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</si>
  <si>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</si>
  <si>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</si>
  <si>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</si>
  <si>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</si>
  <si>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</si>
  <si>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</si>
  <si>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</si>
  <si>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</si>
  <si>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</si>
  <si>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</si>
  <si>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</si>
  <si>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</si>
  <si>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</si>
  <si>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</si>
  <si>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</si>
  <si>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</si>
  <si>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</si>
  <si>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</si>
  <si>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</si>
  <si>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</si>
  <si>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</si>
  <si>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</si>
  <si>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</si>
  <si>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</si>
  <si>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</si>
  <si>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</si>
  <si>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</si>
  <si>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</si>
  <si>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</si>
  <si>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</si>
  <si>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</si>
  <si>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</si>
  <si>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</si>
  <si>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</si>
  <si>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</si>
  <si>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</si>
  <si>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</si>
  <si>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</si>
  <si>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</si>
  <si>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</si>
  <si>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</si>
  <si>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</si>
  <si>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</si>
  <si>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</si>
  <si>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</si>
  <si>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</si>
  <si>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</si>
  <si>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</si>
  <si>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</si>
  <si>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</si>
  <si>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</si>
  <si>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</si>
  <si>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</si>
  <si>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</si>
  <si>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</si>
  <si>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</si>
  <si>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</si>
  <si>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</si>
  <si>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</si>
  <si>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</si>
  <si>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</si>
  <si>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</si>
  <si>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</si>
  <si>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</si>
  <si>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</si>
  <si>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</si>
  <si>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</si>
  <si>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</si>
  <si>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</si>
  <si>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</si>
  <si>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</si>
  <si>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</si>
  <si>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</si>
  <si>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</si>
  <si>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</si>
  <si>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</si>
  <si>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</si>
  <si>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</si>
  <si>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</si>
  <si>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</si>
  <si>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</si>
  <si>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</si>
  <si>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</si>
  <si>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</si>
  <si>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</si>
  <si>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</si>
  <si>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</si>
  <si>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</si>
  <si>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</si>
  <si>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</si>
  <si>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</si>
  <si>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</si>
  <si>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</si>
  <si>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</si>
  <si>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</si>
  <si>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</si>
  <si>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</si>
  <si>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</si>
  <si>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</si>
  <si>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</si>
  <si>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</si>
  <si>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</si>
  <si>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</si>
  <si>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</si>
  <si>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</si>
  <si>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</si>
  <si>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</si>
  <si>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</si>
  <si>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</si>
  <si>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</si>
  <si>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</si>
  <si>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</si>
  <si>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</si>
  <si>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</si>
  <si>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</si>
  <si>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</si>
  <si>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</si>
  <si>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</si>
  <si>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</si>
  <si>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</si>
  <si>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</si>
  <si>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</si>
  <si>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</si>
  <si>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</si>
  <si>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</si>
  <si>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</si>
  <si>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</si>
  <si>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</si>
  <si>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</si>
  <si>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</si>
  <si>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</si>
  <si>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</si>
  <si>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</si>
  <si>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</si>
  <si>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</si>
  <si>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</si>
  <si>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</si>
  <si>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</si>
  <si>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</si>
  <si>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</si>
  <si>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</si>
  <si>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</si>
  <si>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</si>
  <si>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</si>
  <si>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</si>
  <si>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</si>
  <si>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</si>
  <si>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</si>
  <si>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</si>
  <si>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</si>
  <si>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</si>
  <si>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</si>
  <si>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</si>
  <si>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</si>
  <si>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</si>
  <si>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</si>
  <si>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</si>
  <si>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</si>
  <si>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</si>
  <si>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</si>
  <si>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</si>
  <si>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</si>
  <si>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</si>
  <si>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</si>
  <si>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</si>
  <si>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</si>
  <si>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</si>
  <si>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</si>
  <si>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</si>
  <si>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</si>
  <si>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</si>
  <si>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</si>
  <si>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</si>
  <si>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</si>
  <si>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</si>
  <si>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</si>
  <si>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</si>
  <si>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</si>
  <si>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</si>
  <si>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</si>
  <si>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</si>
  <si>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</si>
  <si>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</si>
  <si>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</si>
  <si>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</si>
  <si>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</si>
  <si>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</si>
  <si>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</si>
  <si>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</si>
  <si>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</si>
  <si>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</si>
  <si>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</si>
  <si>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</si>
  <si>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</si>
  <si>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</si>
  <si>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</si>
  <si>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</si>
  <si>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</si>
  <si>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</si>
  <si>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</si>
  <si>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</si>
  <si>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</si>
  <si>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</si>
  <si>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</si>
  <si>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</si>
  <si>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</si>
  <si>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</si>
  <si>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</si>
  <si>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</si>
  <si>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</si>
  <si>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</si>
  <si>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</si>
  <si>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</si>
  <si>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</si>
  <si>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</si>
  <si>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</si>
  <si>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</si>
  <si>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</si>
  <si>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</si>
  <si>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</si>
  <si>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</si>
  <si>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</si>
  <si>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</si>
  <si>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</si>
  <si>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</si>
  <si>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</si>
  <si>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</si>
  <si>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</si>
  <si>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</si>
  <si>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</si>
  <si>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</si>
  <si>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</si>
  <si>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</si>
  <si>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</si>
  <si>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</si>
  <si>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</si>
  <si>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</si>
  <si>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</si>
  <si>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</si>
  <si>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</si>
  <si>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</si>
  <si>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</si>
  <si>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</si>
  <si>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</si>
  <si>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</si>
  <si>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</si>
  <si>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</si>
  <si>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</si>
  <si>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</si>
  <si>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</si>
  <si>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</si>
  <si>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</si>
  <si>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</si>
  <si>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</si>
  <si>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</si>
  <si>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</si>
  <si>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</si>
  <si>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</si>
  <si>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</si>
  <si>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</si>
  <si>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</si>
  <si>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</si>
  <si>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</si>
  <si>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</si>
  <si>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</si>
  <si>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</si>
  <si>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</si>
  <si>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</si>
  <si>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</si>
  <si>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</si>
  <si>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</si>
  <si>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</si>
  <si>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</si>
  <si>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</si>
  <si>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</si>
  <si>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</si>
  <si>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</si>
  <si>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</si>
  <si>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</si>
  <si>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</si>
  <si>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</si>
  <si>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</si>
  <si>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</si>
  <si>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</si>
  <si>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</si>
  <si>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</si>
  <si>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</si>
  <si>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</si>
  <si>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</si>
  <si>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</si>
  <si>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</si>
  <si>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</si>
  <si>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</si>
  <si>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</si>
  <si>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</si>
  <si>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</si>
  <si>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</si>
  <si>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</si>
  <si>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</si>
  <si>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</si>
  <si>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</si>
  <si>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</si>
  <si>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</si>
  <si>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</si>
  <si>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</si>
  <si>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</si>
  <si>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</si>
  <si>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</si>
  <si>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</si>
  <si>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</si>
  <si>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</si>
  <si>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</si>
  <si>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</si>
  <si>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</si>
  <si>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</si>
  <si>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</si>
  <si>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</si>
  <si>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</si>
  <si>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</si>
  <si>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</si>
  <si>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</si>
  <si>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</si>
  <si>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</si>
  <si>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</si>
  <si>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</si>
  <si>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</si>
  <si>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</si>
  <si>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</si>
  <si>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</si>
  <si>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</si>
  <si>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</si>
  <si>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</si>
  <si>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</si>
  <si>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</si>
  <si>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</si>
  <si>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</si>
  <si>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</si>
  <si>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</si>
  <si>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</si>
  <si>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</si>
  <si>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</si>
  <si>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</si>
  <si>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</si>
  <si>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</si>
  <si>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</si>
  <si>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</si>
  <si>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</si>
  <si>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</si>
  <si>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</si>
  <si>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</si>
  <si>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</si>
  <si>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</si>
  <si>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</si>
  <si>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</si>
  <si>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</si>
  <si>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</si>
  <si>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</si>
  <si>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</si>
  <si>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</si>
  <si>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</si>
  <si>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</si>
  <si>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</si>
  <si>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</si>
  <si>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</si>
  <si>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</si>
  <si>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</si>
  <si>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</si>
  <si>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</si>
  <si>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</si>
  <si>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</si>
  <si>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</si>
  <si>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</si>
  <si>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</si>
  <si>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</si>
  <si>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</si>
  <si>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</si>
  <si>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</si>
  <si>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</si>
  <si>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</si>
  <si>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</si>
  <si>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</si>
  <si>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</si>
  <si>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</si>
  <si>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</si>
  <si>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</si>
  <si>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</si>
  <si>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</si>
  <si>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</si>
  <si>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</si>
  <si>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</si>
  <si>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</si>
  <si>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</si>
  <si>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</si>
  <si>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</si>
  <si>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</si>
  <si>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</si>
  <si>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</si>
  <si>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</si>
  <si>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</si>
  <si>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</si>
  <si>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</si>
  <si>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</si>
  <si>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</si>
  <si>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</si>
  <si>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</si>
  <si>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</si>
  <si>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</si>
  <si>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</si>
  <si>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</si>
  <si>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</si>
  <si>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</si>
  <si>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</si>
  <si>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</si>
  <si>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</si>
  <si>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</si>
  <si>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</si>
  <si>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</si>
  <si>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</si>
  <si>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</si>
  <si>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</si>
  <si>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</si>
  <si>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</si>
  <si>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</si>
  <si>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</si>
  <si>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</si>
  <si>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</si>
  <si>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</si>
  <si>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</si>
  <si>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</si>
  <si>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</si>
  <si>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</si>
  <si>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</si>
  <si>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</si>
  <si>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</si>
  <si>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</si>
  <si>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</si>
  <si>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</si>
  <si>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</si>
  <si>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</si>
  <si>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</si>
  <si>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</si>
  <si>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</si>
  <si>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</si>
  <si>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</si>
  <si>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</si>
  <si>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</si>
  <si>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</si>
  <si>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</si>
  <si>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</si>
  <si>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</si>
  <si>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</si>
  <si>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</si>
  <si>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</si>
  <si>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</si>
  <si>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</si>
  <si>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</si>
  <si>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</si>
  <si>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</si>
  <si>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</si>
  <si>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</si>
  <si>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</si>
  <si>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</si>
  <si>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</si>
  <si>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</si>
  <si>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</si>
  <si>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</si>
  <si>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</si>
  <si>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</si>
  <si>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</si>
  <si>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</si>
  <si>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</si>
  <si>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</si>
  <si>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</si>
  <si>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</si>
  <si>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</si>
  <si>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</si>
  <si>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</si>
  <si>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</si>
  <si>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</si>
  <si>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</si>
  <si>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</si>
  <si>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</si>
  <si>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</si>
  <si>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</si>
  <si>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</si>
  <si>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</si>
  <si>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</si>
  <si>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</si>
  <si>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</si>
  <si>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</si>
  <si>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</si>
  <si>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</si>
  <si>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</si>
  <si>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</si>
  <si>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</si>
  <si>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</si>
  <si>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</si>
  <si>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</si>
  <si>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</si>
  <si>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</si>
  <si>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</si>
  <si>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</si>
  <si>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</si>
  <si>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</si>
  <si>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</si>
  <si>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</si>
  <si>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</si>
  <si>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</si>
  <si>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</si>
  <si>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</si>
  <si>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</si>
  <si>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</si>
  <si>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</si>
  <si>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</si>
  <si>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</si>
  <si>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</si>
  <si>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</si>
  <si>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</si>
  <si>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</si>
  <si>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</si>
  <si>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</si>
  <si>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</si>
  <si>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</si>
  <si>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</si>
  <si>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</si>
  <si>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</si>
  <si>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</si>
  <si>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</si>
  <si>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</si>
  <si>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</si>
  <si>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</si>
  <si>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</si>
  <si>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</si>
  <si>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</si>
  <si>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</si>
  <si>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</si>
  <si>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</si>
  <si>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</si>
  <si>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</si>
  <si>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</si>
  <si>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</si>
  <si>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</si>
  <si>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</si>
  <si>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</si>
  <si>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</si>
  <si>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</si>
  <si>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</si>
  <si>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</si>
  <si>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</si>
  <si>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</si>
  <si>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</si>
  <si>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</si>
  <si>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</si>
  <si>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</si>
  <si>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</si>
  <si>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</si>
  <si>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</si>
  <si>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</si>
  <si>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</si>
  <si>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</si>
  <si>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</si>
  <si>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</si>
  <si>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</si>
  <si>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</si>
  <si>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</si>
  <si>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</si>
  <si>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</si>
  <si>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</si>
  <si>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</si>
  <si>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</si>
  <si>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</si>
  <si>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</si>
  <si>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</si>
  <si>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</si>
  <si>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</si>
  <si>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</si>
  <si>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</si>
  <si>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</si>
  <si>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</si>
  <si>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</si>
  <si>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</si>
  <si>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</si>
  <si>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</si>
  <si>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</si>
  <si>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</si>
  <si>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</si>
  <si>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</si>
  <si>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</si>
  <si>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</si>
  <si>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</si>
  <si>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</si>
  <si>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</si>
  <si>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</si>
  <si>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</si>
  <si>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</si>
  <si>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</si>
  <si>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</si>
  <si>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</si>
  <si>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</si>
  <si>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</si>
  <si>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</si>
  <si>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</si>
  <si>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</si>
  <si>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</si>
  <si>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</si>
  <si>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</si>
  <si>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</si>
  <si>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</si>
  <si>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</si>
  <si>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</si>
  <si>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</si>
  <si>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</si>
  <si>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</si>
  <si>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</si>
  <si>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</si>
  <si>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</si>
  <si>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</si>
  <si>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</si>
  <si>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</si>
  <si>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</si>
  <si>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</si>
  <si>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</si>
  <si>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</si>
  <si>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</si>
  <si>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</si>
  <si>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</si>
  <si>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</si>
  <si>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</si>
  <si>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</si>
  <si>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</si>
  <si>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</si>
  <si>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</si>
  <si>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</si>
  <si>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</si>
  <si>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</si>
  <si>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</si>
  <si>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</si>
  <si>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</si>
  <si>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</si>
  <si>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</si>
  <si>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</si>
  <si>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</si>
  <si>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</si>
  <si>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</si>
  <si>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</si>
  <si>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</si>
  <si>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</si>
  <si>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</si>
  <si>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</si>
  <si>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</si>
  <si>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</si>
  <si>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</si>
  <si>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</si>
  <si>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</si>
  <si>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</si>
  <si>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</si>
  <si>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</si>
  <si>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</si>
  <si>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</si>
  <si>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</si>
  <si>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</si>
  <si>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</si>
  <si>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</si>
  <si>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</si>
  <si>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</si>
  <si>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</si>
  <si>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</si>
  <si>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</si>
  <si>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</si>
  <si>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</si>
  <si>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</si>
  <si>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</si>
  <si>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</si>
  <si>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</si>
  <si>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</si>
  <si>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</si>
  <si>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</si>
  <si>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</si>
  <si>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</si>
  <si>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</si>
  <si>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</si>
  <si>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</si>
  <si>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</si>
  <si>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</si>
  <si>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</si>
  <si>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</si>
  <si>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</si>
  <si>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</si>
  <si>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</si>
  <si>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</si>
  <si>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</si>
  <si>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</si>
  <si>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</si>
  <si>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</si>
  <si>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</si>
  <si>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</si>
  <si>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</si>
  <si>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</si>
  <si>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</si>
  <si>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</si>
  <si>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</si>
  <si>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</si>
  <si>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</si>
  <si>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</si>
  <si>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</si>
  <si>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</si>
  <si>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</si>
  <si>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</si>
  <si>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</si>
  <si>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</si>
  <si>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</si>
  <si>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</si>
  <si>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</si>
  <si>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</si>
  <si>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</si>
  <si>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</si>
  <si>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</si>
  <si>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</si>
  <si>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</si>
  <si>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</si>
  <si>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</si>
  <si>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</si>
  <si>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</si>
  <si>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</si>
  <si>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</si>
  <si>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</si>
  <si>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</si>
  <si>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</si>
  <si>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</si>
  <si>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</si>
  <si>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</si>
  <si>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</si>
  <si>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</si>
  <si>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</si>
  <si>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</si>
  <si>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</si>
  <si>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</si>
  <si>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</si>
  <si>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</si>
  <si>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</si>
  <si>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</si>
  <si>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</si>
  <si>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</si>
  <si>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</si>
  <si>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</si>
  <si>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</si>
  <si>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</si>
  <si>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</si>
  <si>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</si>
  <si>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</si>
  <si>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</si>
  <si>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</si>
  <si>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</si>
  <si>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</si>
  <si>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</si>
  <si>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</si>
  <si>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</si>
  <si>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</si>
  <si>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</si>
  <si>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</si>
  <si>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</si>
  <si>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</si>
  <si>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</si>
  <si>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</si>
  <si>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</si>
  <si>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</si>
  <si>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</si>
  <si>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</si>
  <si>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</si>
  <si>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</si>
  <si>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</si>
  <si>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</si>
  <si>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</si>
  <si>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</si>
  <si>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</si>
  <si>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</si>
  <si>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</si>
  <si>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</si>
  <si>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</si>
  <si>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</si>
  <si>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</si>
  <si>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</si>
  <si>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</si>
  <si>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</si>
  <si>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</si>
  <si>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</si>
  <si>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</si>
  <si>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</si>
  <si>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</si>
  <si>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</si>
  <si>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</si>
  <si>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</si>
  <si>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</si>
  <si>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</si>
  <si>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</si>
  <si>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</si>
  <si>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</si>
  <si>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</si>
  <si>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</si>
  <si>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</si>
  <si>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</si>
  <si>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</si>
  <si>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</si>
  <si>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</si>
  <si>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</si>
  <si>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</si>
  <si>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</si>
  <si>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</si>
  <si>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</si>
  <si>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</si>
  <si>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</si>
  <si>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</si>
  <si>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</si>
  <si>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</si>
  <si>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</si>
  <si>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</si>
  <si>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</si>
  <si>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</si>
  <si>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</si>
  <si>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</si>
  <si>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</si>
  <si>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</si>
  <si>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</si>
  <si>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</si>
  <si>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</si>
  <si>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</si>
  <si>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</si>
  <si>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</si>
  <si>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</si>
  <si>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</si>
  <si>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</si>
  <si>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</si>
  <si>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</si>
  <si>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</si>
  <si>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</si>
  <si>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</si>
  <si>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</si>
  <si>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</si>
  <si>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</si>
  <si>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</si>
  <si>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</si>
  <si>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</si>
  <si>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</si>
  <si>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</si>
  <si>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</si>
  <si>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</si>
  <si>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</si>
  <si>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</si>
  <si>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</si>
  <si>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</si>
  <si>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</si>
  <si>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</si>
  <si>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</si>
  <si>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</si>
  <si>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</si>
  <si>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</si>
  <si>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</si>
  <si>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</si>
  <si>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</si>
  <si>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</si>
  <si>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</si>
  <si>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</si>
  <si>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</si>
  <si>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</si>
  <si>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</si>
  <si>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</si>
  <si>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</si>
  <si>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</si>
  <si>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</si>
  <si>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</si>
  <si>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</si>
  <si>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</si>
  <si>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</si>
  <si>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</si>
  <si>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</si>
  <si>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</si>
  <si>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</si>
  <si>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</si>
  <si>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</si>
  <si>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</si>
  <si>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</si>
  <si>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</si>
  <si>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</si>
  <si>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</si>
  <si>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</si>
  <si>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</si>
  <si>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</si>
  <si>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</si>
  <si>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</si>
  <si>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</si>
  <si>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</si>
  <si>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</si>
  <si>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</si>
  <si>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</si>
  <si>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</si>
  <si>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</si>
  <si>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</si>
  <si>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</si>
  <si>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</si>
  <si>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</si>
  <si>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</si>
  <si>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</si>
  <si>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</si>
  <si>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</si>
  <si>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</si>
  <si>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</si>
  <si>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</si>
  <si>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</si>
  <si>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</si>
  <si>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</si>
  <si>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</si>
  <si>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</si>
  <si>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</si>
  <si>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</si>
  <si>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</si>
  <si>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</si>
  <si>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</si>
  <si>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</si>
  <si>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</si>
  <si>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</si>
  <si>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</si>
  <si>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</si>
  <si>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</si>
  <si>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</si>
  <si>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</si>
  <si>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</si>
  <si>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</si>
  <si>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</si>
  <si>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</si>
  <si>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</si>
  <si>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</si>
  <si>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</si>
  <si>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</si>
  <si>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</si>
  <si>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</si>
  <si>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</si>
  <si>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</si>
  <si>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</si>
  <si>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</si>
  <si>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</si>
  <si>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</si>
  <si>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</si>
  <si>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</si>
  <si>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</si>
  <si>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</si>
  <si>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</si>
  <si>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</si>
  <si>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</si>
  <si>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</si>
  <si>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</si>
  <si>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</si>
  <si>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</si>
  <si>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</si>
  <si>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</si>
  <si>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</si>
  <si>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</si>
  <si>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</si>
  <si>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</si>
  <si>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</si>
  <si>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</si>
  <si>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</si>
  <si>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</si>
  <si>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</si>
  <si>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</si>
  <si>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</si>
  <si>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</si>
  <si>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</si>
  <si>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</si>
  <si>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</si>
  <si>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</si>
  <si>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</si>
  <si>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</si>
  <si>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</si>
  <si>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</si>
  <si>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</si>
  <si>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</si>
  <si>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</si>
  <si>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</si>
  <si>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</si>
  <si>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</si>
  <si>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</si>
  <si>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</si>
  <si>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</si>
  <si>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</si>
  <si>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</si>
  <si>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</si>
  <si>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</si>
  <si>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</si>
  <si>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</si>
  <si>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</si>
  <si>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</si>
  <si>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</si>
  <si>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</si>
  <si>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</si>
  <si>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</si>
  <si>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</si>
  <si>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</si>
  <si>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</si>
  <si>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</si>
  <si>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</si>
  <si>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</si>
  <si>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</si>
  <si>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</si>
  <si>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</si>
  <si>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</si>
  <si>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</si>
  <si>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</si>
  <si>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</si>
  <si>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</si>
  <si>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</si>
  <si>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</si>
  <si>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</si>
  <si>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</si>
  <si>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</si>
  <si>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</si>
  <si>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</si>
  <si>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</si>
  <si>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</si>
  <si>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</si>
  <si>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</si>
  <si>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</si>
  <si>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</si>
  <si>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</si>
  <si>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</si>
  <si>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</si>
  <si>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</si>
  <si>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</si>
  <si>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</si>
  <si>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</si>
  <si>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</si>
  <si>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</si>
  <si>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</si>
  <si>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</si>
  <si>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</si>
  <si>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</si>
  <si>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</si>
  <si>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</si>
  <si>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</si>
  <si>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</si>
  <si>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</si>
  <si>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</si>
  <si>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</si>
  <si>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</si>
  <si>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</si>
  <si>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</si>
  <si>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</si>
  <si>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</si>
  <si>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</si>
  <si>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</si>
  <si>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</si>
  <si>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</si>
  <si>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</si>
  <si>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</si>
  <si>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</si>
  <si>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</si>
  <si>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</si>
  <si>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</si>
  <si>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</si>
  <si>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</si>
  <si>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</si>
  <si>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</si>
  <si>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</si>
  <si>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</si>
  <si>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</si>
  <si>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</si>
  <si>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</si>
  <si>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</si>
  <si>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</si>
  <si>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</si>
  <si>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</si>
  <si>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</si>
  <si>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</si>
  <si>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</si>
  <si>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</si>
  <si>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</si>
  <si>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</si>
  <si>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</si>
  <si>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</si>
  <si>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</si>
  <si>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</si>
  <si>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</si>
  <si>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</si>
  <si>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</si>
  <si>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</si>
  <si>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</si>
  <si>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</si>
  <si>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</si>
  <si>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</si>
  <si>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</si>
  <si>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</si>
  <si>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</si>
  <si>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</si>
  <si>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</si>
  <si>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</si>
  <si>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</si>
  <si>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</si>
  <si>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</si>
  <si>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</si>
  <si>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</si>
  <si>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</si>
  <si>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</si>
  <si>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</si>
  <si>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</si>
  <si>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</si>
  <si>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</si>
  <si>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</si>
  <si>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</si>
  <si>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</si>
  <si>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</si>
  <si>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</si>
  <si>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</si>
  <si>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</si>
  <si>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</si>
  <si>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</si>
  <si>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</si>
  <si>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</si>
  <si>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</si>
  <si>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</si>
  <si>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</si>
  <si>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</si>
  <si>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</si>
  <si>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</si>
  <si>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</si>
  <si>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</si>
  <si>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</si>
  <si>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</si>
  <si>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</si>
  <si>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</si>
  <si>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</si>
  <si>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</si>
  <si>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</si>
  <si>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</si>
  <si>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</si>
  <si>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</si>
  <si>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</si>
  <si>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</si>
  <si>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</si>
  <si>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</si>
  <si>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</si>
  <si>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</si>
  <si>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</si>
  <si>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</si>
  <si>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</si>
  <si>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</si>
  <si>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</si>
  <si>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</si>
  <si>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</si>
  <si>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</si>
  <si>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</si>
  <si>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</si>
  <si>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</si>
  <si>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</si>
  <si>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</si>
  <si>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</si>
  <si>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</si>
  <si>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</si>
  <si>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</si>
  <si>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</si>
  <si>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</si>
  <si>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</si>
  <si>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</si>
  <si>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</si>
  <si>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</si>
  <si>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</si>
  <si>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</si>
  <si>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</si>
  <si>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</si>
  <si>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</si>
  <si>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</si>
  <si>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</si>
  <si>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</si>
  <si>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</si>
  <si>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</si>
  <si>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</si>
  <si>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</si>
  <si>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</si>
  <si>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</si>
  <si>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</si>
  <si>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</si>
  <si>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</si>
  <si>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</si>
  <si>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</si>
  <si>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</si>
  <si>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</si>
  <si>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</si>
  <si>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</si>
  <si>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</si>
  <si>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</si>
  <si>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</si>
  <si>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</si>
  <si>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</si>
  <si>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</si>
  <si>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</si>
  <si>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</si>
  <si>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</si>
  <si>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</si>
  <si>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</si>
  <si>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</si>
  <si>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</si>
  <si>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</si>
  <si>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</si>
  <si>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</si>
  <si>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</si>
  <si>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</si>
  <si>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</si>
  <si>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</si>
  <si>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</si>
  <si>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</si>
  <si>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</si>
  <si>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</si>
  <si>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</si>
  <si>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</si>
  <si>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</si>
  <si>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</si>
  <si>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</si>
  <si>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</si>
  <si>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</si>
  <si>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</si>
  <si>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</si>
  <si>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</si>
  <si>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</si>
  <si>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</si>
  <si>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</si>
  <si>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</si>
  <si>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</si>
  <si>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</si>
  <si>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</si>
  <si>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</si>
  <si>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</si>
  <si>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</si>
  <si>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</si>
  <si>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</si>
  <si>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</si>
  <si>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</si>
  <si>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</si>
  <si>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</si>
  <si>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</si>
  <si>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</si>
  <si>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</si>
  <si>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</si>
  <si>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</si>
  <si>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</si>
  <si>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</si>
  <si>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</si>
  <si>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</si>
  <si>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</si>
  <si>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</si>
  <si>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</si>
  <si>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</si>
  <si>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</si>
  <si>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</si>
  <si>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</si>
  <si>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</si>
  <si>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</si>
  <si>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</si>
  <si>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</si>
  <si>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</si>
  <si>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</si>
  <si>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</si>
  <si>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</si>
  <si>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</si>
  <si>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</si>
  <si>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</si>
  <si>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</si>
  <si>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</si>
  <si>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</si>
  <si>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</si>
  <si>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</si>
  <si>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</si>
  <si>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</si>
  <si>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</si>
  <si>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</si>
  <si>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</si>
  <si>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</si>
  <si>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</si>
  <si>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</si>
  <si>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</si>
  <si>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</si>
  <si>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</si>
  <si>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</si>
  <si>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</si>
  <si>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</si>
  <si>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</si>
  <si>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</si>
  <si>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</si>
  <si>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</si>
  <si>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</si>
  <si>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</si>
  <si>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</si>
  <si>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</si>
  <si>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</si>
  <si>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</si>
  <si>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</si>
  <si>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</si>
  <si>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</si>
  <si>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</si>
  <si>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</si>
  <si>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</si>
  <si>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</si>
  <si>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</si>
  <si>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</si>
  <si>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</si>
  <si>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</si>
  <si>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</si>
  <si>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</si>
  <si>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</si>
  <si>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</si>
  <si>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</si>
  <si>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</si>
  <si>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</si>
  <si>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</si>
  <si>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</si>
  <si>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</si>
  <si>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</si>
  <si>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</si>
  <si>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</si>
  <si>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</si>
  <si>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</si>
  <si>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</si>
  <si>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</si>
  <si>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</si>
  <si>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</si>
  <si>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</si>
  <si>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</si>
  <si>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</si>
  <si>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</si>
  <si>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</si>
  <si>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</si>
  <si>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</si>
  <si>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</si>
  <si>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</si>
  <si>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</si>
  <si>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</si>
  <si>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</si>
  <si>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</si>
  <si>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</si>
  <si>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</si>
  <si>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</si>
  <si>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</si>
  <si>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</si>
  <si>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</si>
  <si>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</si>
  <si>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</si>
  <si>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</si>
  <si>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</si>
  <si>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</si>
  <si>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</si>
  <si>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</si>
  <si>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</si>
  <si>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</si>
  <si>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</si>
  <si>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</si>
  <si>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</si>
  <si>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</si>
  <si>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</si>
  <si>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</si>
  <si>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</si>
  <si>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</si>
  <si>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</si>
  <si>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</si>
  <si>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</si>
  <si>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</si>
  <si>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</si>
  <si>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</si>
  <si>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</si>
  <si>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</si>
  <si>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</si>
  <si>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</si>
  <si>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</si>
  <si>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</si>
  <si>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</si>
  <si>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</si>
  <si>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</si>
  <si>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</si>
  <si>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</si>
  <si>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</si>
  <si>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</si>
  <si>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</si>
  <si>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</si>
  <si>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</si>
  <si>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</si>
  <si>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</si>
  <si>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</si>
  <si>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</si>
  <si>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</si>
  <si>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</si>
  <si>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</si>
  <si>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</si>
  <si>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</si>
  <si>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</si>
  <si>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</si>
  <si>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</si>
  <si>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</si>
  <si>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</si>
  <si>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</si>
  <si>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</si>
  <si>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</si>
  <si>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</si>
  <si>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</si>
  <si>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</si>
  <si>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</si>
  <si>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</si>
  <si>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</si>
  <si>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</si>
  <si>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</si>
  <si>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</si>
  <si>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</si>
  <si>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</si>
  <si>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</si>
  <si>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</si>
  <si>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</si>
  <si>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</si>
  <si>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</si>
  <si>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</si>
  <si>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</si>
  <si>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</si>
  <si>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</si>
  <si>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</si>
  <si>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</si>
  <si>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</si>
  <si>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</si>
  <si>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</si>
  <si>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</si>
  <si>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</si>
  <si>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</si>
  <si>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</si>
  <si>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</si>
  <si>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</si>
  <si>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</si>
  <si>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</si>
  <si>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</si>
  <si>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</si>
  <si>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</si>
  <si>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</si>
  <si>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</si>
  <si>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</si>
  <si>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</si>
  <si>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</si>
  <si>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</si>
  <si>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</si>
  <si>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</si>
  <si>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</si>
  <si>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</si>
  <si>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</si>
  <si>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</si>
  <si>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</si>
  <si>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</si>
  <si>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</si>
  <si>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</si>
  <si>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</si>
  <si>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</si>
  <si>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</si>
  <si>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</si>
  <si>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</si>
  <si>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</si>
  <si>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</si>
  <si>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</si>
  <si>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</si>
  <si>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</si>
  <si>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</si>
  <si>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</si>
  <si>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</si>
  <si>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</si>
  <si>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</si>
  <si>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</si>
  <si>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</si>
  <si>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</si>
  <si>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</si>
  <si>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</si>
  <si>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</si>
  <si>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</si>
  <si>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</si>
  <si>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</si>
  <si>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</si>
  <si>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</si>
  <si>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</si>
  <si>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</si>
  <si>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</si>
  <si>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</si>
  <si>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</si>
  <si>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</si>
  <si>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</si>
  <si>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</si>
  <si>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</si>
  <si>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</si>
  <si>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</si>
  <si>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</si>
  <si>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</si>
  <si>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</si>
  <si>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</si>
  <si>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</si>
  <si>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</si>
  <si>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</si>
  <si>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</si>
  <si>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</si>
  <si>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</si>
  <si>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</si>
  <si>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</si>
  <si>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</si>
  <si>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</si>
  <si>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</si>
  <si>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</si>
  <si>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</si>
  <si>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</si>
  <si>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</si>
  <si>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</si>
  <si>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</si>
  <si>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</si>
  <si>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</si>
  <si>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</si>
  <si>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</si>
  <si>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</si>
  <si>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</si>
  <si>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</si>
  <si>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</si>
  <si>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</si>
  <si>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</si>
  <si>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</si>
  <si>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</si>
  <si>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</si>
  <si>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</si>
  <si>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</si>
  <si>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</si>
  <si>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</si>
  <si>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</si>
  <si>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</si>
  <si>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</si>
  <si>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</si>
  <si>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</si>
  <si>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</si>
  <si>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</si>
  <si>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</si>
  <si>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</si>
  <si>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</si>
  <si>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</si>
  <si>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</si>
  <si>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</si>
  <si>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</si>
  <si>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</si>
  <si>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</si>
  <si>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</si>
  <si>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</si>
  <si>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</si>
  <si>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</si>
  <si>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</si>
  <si>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</si>
  <si>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</si>
  <si>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</si>
  <si>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</si>
  <si>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</si>
  <si>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</si>
  <si>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</si>
  <si>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</si>
  <si>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</si>
  <si>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</si>
  <si>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</si>
  <si>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</si>
  <si>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</si>
  <si>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</si>
  <si>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</si>
  <si>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</si>
  <si>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</si>
  <si>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</si>
  <si>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</si>
  <si>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</si>
  <si>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</si>
  <si>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</si>
  <si>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</si>
  <si>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</si>
  <si>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</si>
  <si>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</si>
  <si>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</si>
  <si>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</si>
  <si>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</si>
  <si>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</si>
  <si>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</si>
  <si>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</si>
  <si>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</si>
  <si>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</si>
  <si>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</si>
  <si>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</si>
  <si>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</si>
  <si>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</si>
  <si>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</si>
  <si>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</si>
  <si>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</si>
  <si>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</si>
  <si>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</si>
  <si>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</si>
  <si>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</si>
  <si>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</si>
  <si>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</si>
  <si>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</si>
  <si>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</si>
  <si>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</si>
  <si>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</si>
  <si>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</si>
  <si>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</si>
  <si>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</si>
  <si>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</si>
  <si>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</si>
  <si>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</si>
  <si>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</si>
  <si>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</si>
  <si>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</si>
  <si>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</si>
  <si>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</si>
  <si>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</si>
  <si>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</si>
  <si>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</si>
  <si>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</si>
  <si>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</si>
  <si>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</si>
  <si>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</si>
  <si>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</si>
  <si>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</si>
  <si>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</si>
  <si>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</si>
  <si>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</si>
  <si>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</si>
  <si>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</si>
  <si>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</si>
  <si>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</si>
  <si>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</si>
  <si>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</si>
  <si>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</si>
  <si>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</si>
  <si>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</si>
  <si>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</si>
  <si>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</si>
  <si>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</si>
  <si>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</si>
  <si>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</si>
  <si>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</si>
  <si>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</si>
  <si>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</si>
  <si>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</si>
  <si>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</si>
  <si>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</si>
  <si>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</si>
  <si>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</si>
  <si>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</si>
  <si>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</si>
  <si>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</si>
  <si>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</si>
  <si>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</si>
  <si>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</si>
  <si>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</si>
  <si>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</si>
  <si>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</si>
  <si>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</si>
  <si>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</si>
  <si>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</si>
  <si>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</si>
  <si>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</si>
  <si>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</si>
  <si>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</si>
  <si>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</si>
  <si>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</si>
  <si>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</si>
  <si>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</si>
  <si>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</si>
  <si>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</si>
  <si>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</si>
  <si>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</si>
  <si>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</si>
  <si>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</si>
  <si>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</si>
  <si>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</si>
  <si>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</si>
  <si>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</si>
  <si>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</si>
  <si>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</si>
  <si>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</si>
  <si>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</si>
  <si>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</si>
  <si>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</si>
  <si>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</si>
  <si>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</si>
  <si>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</si>
  <si>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</si>
  <si>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</si>
  <si>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</si>
  <si>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</si>
  <si>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</si>
  <si>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</si>
  <si>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</si>
  <si>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</si>
  <si>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</si>
  <si>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</si>
  <si>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</si>
  <si>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</si>
  <si>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</si>
  <si>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</si>
  <si>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</si>
  <si>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</si>
  <si>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</si>
  <si>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</si>
  <si>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</si>
  <si>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</si>
  <si>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</si>
  <si>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</si>
  <si>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</si>
  <si>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</si>
  <si>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</si>
  <si>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</si>
  <si>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</si>
  <si>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</si>
  <si>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</si>
  <si>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</si>
  <si>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</si>
  <si>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</si>
  <si>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</si>
  <si>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</si>
  <si>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</si>
  <si>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</si>
  <si>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</si>
  <si>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</si>
  <si>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</si>
  <si>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</si>
  <si>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</si>
  <si>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</si>
  <si>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</si>
  <si>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</si>
  <si>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</si>
  <si>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</si>
  <si>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</si>
  <si>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</si>
  <si>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</si>
  <si>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</si>
  <si>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</si>
  <si>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</si>
  <si>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</si>
  <si>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</si>
  <si>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</si>
  <si>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</si>
  <si>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</si>
  <si>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</si>
  <si>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</si>
  <si>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</si>
  <si>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</si>
  <si>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</si>
  <si>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</si>
  <si>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</si>
  <si>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</si>
  <si>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</si>
  <si>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</si>
  <si>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</si>
  <si>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</si>
  <si>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</si>
  <si>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</si>
  <si>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</si>
  <si>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</si>
  <si>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</si>
  <si>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</si>
  <si>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</si>
  <si>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</si>
  <si>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</si>
  <si>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</si>
  <si>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</si>
  <si>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</si>
  <si>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</si>
  <si>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</si>
  <si>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</si>
  <si>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</si>
  <si>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</si>
  <si>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</si>
  <si>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</si>
  <si>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</si>
  <si>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</si>
  <si>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</si>
  <si>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</si>
  <si>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</si>
  <si>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</si>
  <si>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</si>
  <si>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</si>
  <si>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</si>
  <si>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</si>
  <si>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</si>
  <si>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</si>
  <si>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</si>
  <si>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</si>
  <si>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</si>
  <si>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</si>
  <si>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</si>
  <si>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</si>
  <si>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</si>
  <si>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</si>
  <si>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</si>
  <si>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</si>
  <si>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</si>
  <si>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</si>
  <si>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</si>
  <si>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</si>
  <si>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</si>
  <si>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</si>
  <si>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</si>
  <si>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</si>
  <si>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</si>
  <si>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</si>
  <si>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</si>
  <si>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</si>
  <si>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</si>
  <si>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</si>
  <si>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</si>
  <si>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</si>
  <si>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</si>
  <si>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</si>
  <si>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</si>
  <si>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</si>
  <si>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</si>
  <si>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</si>
  <si>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</si>
  <si>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</si>
  <si>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</si>
  <si>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</si>
  <si>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</si>
  <si>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</si>
  <si>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</si>
  <si>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</si>
  <si>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</si>
  <si>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</si>
  <si>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</si>
  <si>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</si>
  <si>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</si>
  <si>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</si>
  <si>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</si>
  <si>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</si>
  <si>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</si>
  <si>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</si>
  <si>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</si>
  <si>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</si>
  <si>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</si>
  <si>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</si>
  <si>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</si>
  <si>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</si>
  <si>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</si>
  <si>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</si>
  <si>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</si>
  <si>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</si>
  <si>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</si>
  <si>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</si>
  <si>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</si>
  <si>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</si>
  <si>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</si>
  <si>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</si>
  <si>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</si>
  <si>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</si>
  <si>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</si>
  <si>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</si>
  <si>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</si>
  <si>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</si>
  <si>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</si>
  <si>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</si>
  <si>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</si>
  <si>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</si>
  <si>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</si>
  <si>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</si>
  <si>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</si>
  <si>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</si>
  <si>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</si>
  <si>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</si>
  <si>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</si>
  <si>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</si>
  <si>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</si>
  <si>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</si>
  <si>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</si>
  <si>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</si>
  <si>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</si>
  <si>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</si>
  <si>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</si>
  <si>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</si>
  <si>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</si>
  <si>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</si>
  <si>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</si>
  <si>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</si>
  <si>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</si>
  <si>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</si>
  <si>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</si>
  <si>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</si>
  <si>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</si>
  <si>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</si>
  <si>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</si>
  <si>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</si>
  <si>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</si>
  <si>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</si>
  <si>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</si>
  <si>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</si>
  <si>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</si>
  <si>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</si>
  <si>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</si>
  <si>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</si>
  <si>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</si>
  <si>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</si>
  <si>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</si>
  <si>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</si>
  <si>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</si>
  <si>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</si>
  <si>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</si>
  <si>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</si>
  <si>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</si>
  <si>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</si>
  <si>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</si>
  <si>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</si>
  <si>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</si>
  <si>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</si>
  <si>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</si>
  <si>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</si>
  <si>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</si>
  <si>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</si>
  <si>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</si>
  <si>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</si>
  <si>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</si>
  <si>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</si>
  <si>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</si>
  <si>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</si>
  <si>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</si>
  <si>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</si>
  <si>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</si>
  <si>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</si>
  <si>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</si>
  <si>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</si>
  <si>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</si>
  <si>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</si>
  <si>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</si>
  <si>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</si>
  <si>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</si>
  <si>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</si>
  <si>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</si>
  <si>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</si>
  <si>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</si>
  <si>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</si>
  <si>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</si>
  <si>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</si>
  <si>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</si>
  <si>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</si>
  <si>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</si>
  <si>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</si>
  <si>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</si>
  <si>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</si>
  <si>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</si>
  <si>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</si>
  <si>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</si>
  <si>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</si>
  <si>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</si>
  <si>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</si>
  <si>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</si>
  <si>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</si>
  <si>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</si>
  <si>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</si>
  <si>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</si>
  <si>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</si>
  <si>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</si>
  <si>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</si>
  <si>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</si>
  <si>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</si>
  <si>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</si>
  <si>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</si>
  <si>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</si>
  <si>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</si>
  <si>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</si>
  <si>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</si>
  <si>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</si>
  <si>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</si>
  <si>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</si>
  <si>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</si>
  <si>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</si>
  <si>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</si>
  <si>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</si>
  <si>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</si>
  <si>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</si>
  <si>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</si>
  <si>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</si>
  <si>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</si>
  <si>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</si>
  <si>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</si>
  <si>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</si>
  <si>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</si>
  <si>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</si>
  <si>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</si>
  <si>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</si>
  <si>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</si>
  <si>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</si>
  <si>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</si>
  <si>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</si>
  <si>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</si>
  <si>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</si>
  <si>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</si>
  <si>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</si>
  <si>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</si>
  <si>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</si>
  <si>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</si>
  <si>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</si>
  <si>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</si>
  <si>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</si>
  <si>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</si>
  <si>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</si>
  <si>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</si>
  <si>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</si>
  <si>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</si>
  <si>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</si>
  <si>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</si>
  <si>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</si>
  <si>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</si>
  <si>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</si>
  <si>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</si>
  <si>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</si>
  <si>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</si>
  <si>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</si>
  <si>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</si>
  <si>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</si>
  <si>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</si>
  <si>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</si>
  <si>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</si>
  <si>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</si>
  <si>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</si>
  <si>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</si>
  <si>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</si>
  <si>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</si>
  <si>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</si>
  <si>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</si>
  <si>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</si>
  <si>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</si>
  <si>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</si>
  <si>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</si>
  <si>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</si>
  <si>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</si>
  <si>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</si>
  <si>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</si>
  <si>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</si>
  <si>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</si>
  <si>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</si>
  <si>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</si>
  <si>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</si>
  <si>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</si>
  <si>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</si>
  <si>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</si>
  <si>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</si>
  <si>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</si>
  <si>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</si>
  <si>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</si>
  <si>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</si>
  <si>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</si>
  <si>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</si>
  <si>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</si>
  <si>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</si>
  <si>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</si>
  <si>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</si>
  <si>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</si>
  <si>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</si>
  <si>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</si>
  <si>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</si>
  <si>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</si>
  <si>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</si>
  <si>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</si>
  <si>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</si>
  <si>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</si>
  <si>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</si>
  <si>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</si>
  <si>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</si>
  <si>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</si>
  <si>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</si>
  <si>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</si>
  <si>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</si>
  <si>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</si>
  <si>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</si>
  <si>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</si>
  <si>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</si>
  <si>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</si>
  <si>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</si>
  <si>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</si>
  <si>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</si>
  <si>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</si>
  <si>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</si>
  <si>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</si>
  <si>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</si>
  <si>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</si>
  <si>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</si>
  <si>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</si>
  <si>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</si>
  <si>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</si>
  <si>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</si>
  <si>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</si>
  <si>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</si>
  <si>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</si>
  <si>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</si>
  <si>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</si>
  <si>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</si>
  <si>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</si>
  <si>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</si>
  <si>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</si>
  <si>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</si>
  <si>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</si>
  <si>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</si>
  <si>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</si>
  <si>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</si>
  <si>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</si>
  <si>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</si>
  <si>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</si>
  <si>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</si>
  <si>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</si>
  <si>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</si>
  <si>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</si>
  <si>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</si>
  <si>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</si>
  <si>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</si>
  <si>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</si>
  <si>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</si>
  <si>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</si>
  <si>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</si>
  <si>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</si>
  <si>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</si>
  <si>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</si>
  <si>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</si>
  <si>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</si>
  <si>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</si>
  <si>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</si>
  <si>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</si>
  <si>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</si>
  <si>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</si>
  <si>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</si>
  <si>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</si>
  <si>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</si>
  <si>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</si>
  <si>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</si>
  <si>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</si>
  <si>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</si>
  <si>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</si>
  <si>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</si>
  <si>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</si>
  <si>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</si>
  <si>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</si>
  <si>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</si>
  <si>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</si>
  <si>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</si>
  <si>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</si>
  <si>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</si>
  <si>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</si>
  <si>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</si>
  <si>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</si>
  <si>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</si>
  <si>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</si>
  <si>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</si>
  <si>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</si>
  <si>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</si>
  <si>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</si>
  <si>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</si>
  <si>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</si>
  <si>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</si>
  <si>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</si>
  <si>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</si>
  <si>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</si>
  <si>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</si>
  <si>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</si>
  <si>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</si>
  <si>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</si>
  <si>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</si>
  <si>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</si>
  <si>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</si>
  <si>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</si>
  <si>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</si>
  <si>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</si>
  <si>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</si>
  <si>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</si>
  <si>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</si>
  <si>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</si>
  <si>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</si>
  <si>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</si>
  <si>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</si>
  <si>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</si>
  <si>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</si>
  <si>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</si>
  <si>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</si>
  <si>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</si>
  <si>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</si>
  <si>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</si>
  <si>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</si>
  <si>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</si>
  <si>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</si>
  <si>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</si>
  <si>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</si>
  <si>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</si>
  <si>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</si>
  <si>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</si>
  <si>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</si>
  <si>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</si>
  <si>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</si>
  <si>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</si>
  <si>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</si>
  <si>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</si>
  <si>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</si>
  <si>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</si>
  <si>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</si>
  <si>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</si>
  <si>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</si>
  <si>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</si>
  <si>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</si>
  <si>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</si>
  <si>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</si>
  <si>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</si>
  <si>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</si>
  <si>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</si>
  <si>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</si>
  <si>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</si>
  <si>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</si>
  <si>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</si>
  <si>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</si>
  <si>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</si>
  <si>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</si>
  <si>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</si>
  <si>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</si>
  <si>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</si>
  <si>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</si>
  <si>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</si>
  <si>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</si>
  <si>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</si>
  <si>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</si>
  <si>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</si>
  <si>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</si>
  <si>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</si>
  <si>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</si>
  <si>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</si>
  <si>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</si>
  <si>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</si>
  <si>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</si>
  <si>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</si>
  <si>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</si>
  <si>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</si>
  <si>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</si>
  <si>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</si>
  <si>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</si>
  <si>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</si>
  <si>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</si>
  <si>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</si>
  <si>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</si>
  <si>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</si>
  <si>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</si>
  <si>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</si>
  <si>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</si>
  <si>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</si>
  <si>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</si>
  <si>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</si>
  <si>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</si>
  <si>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</si>
  <si>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</si>
  <si>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</si>
  <si>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</si>
  <si>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</si>
  <si>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</si>
  <si>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</si>
  <si>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</si>
  <si>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</si>
  <si>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</si>
  <si>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</si>
  <si>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</si>
  <si>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</si>
  <si>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</si>
  <si>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</si>
  <si>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</si>
  <si>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</si>
  <si>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</si>
  <si>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</si>
  <si>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</si>
  <si>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</si>
  <si>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</si>
  <si>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</si>
  <si>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</si>
  <si>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</si>
  <si>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</si>
  <si>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</si>
  <si>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</si>
  <si>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</si>
  <si>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</si>
  <si>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</si>
  <si>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</si>
  <si>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</si>
  <si>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</si>
  <si>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</si>
  <si>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</si>
  <si>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</si>
  <si>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</si>
  <si>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</si>
  <si>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</si>
  <si>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</si>
  <si>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</si>
  <si>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</si>
  <si>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</si>
  <si>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</si>
  <si>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</si>
  <si>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</si>
  <si>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</si>
  <si>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</si>
  <si>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</si>
  <si>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</si>
  <si>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</si>
  <si>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</si>
  <si>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</si>
  <si>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</si>
  <si>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</si>
  <si>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</si>
  <si>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</si>
  <si>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</si>
  <si>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</si>
  <si>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</si>
  <si>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</si>
  <si>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</si>
  <si>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</si>
  <si>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</si>
  <si>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</si>
  <si>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</si>
  <si>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</si>
  <si>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</si>
  <si>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</si>
  <si>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</si>
  <si>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</si>
  <si>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</si>
  <si>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</si>
  <si>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</si>
  <si>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</si>
  <si>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</si>
  <si>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</si>
  <si>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</si>
  <si>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</si>
  <si>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</si>
  <si>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</si>
  <si>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</si>
  <si>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</si>
  <si>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</si>
  <si>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</si>
  <si>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</si>
  <si>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</si>
  <si>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</si>
  <si>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</si>
  <si>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</si>
  <si>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</si>
  <si>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</si>
  <si>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</si>
  <si>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</si>
  <si>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</si>
  <si>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</si>
  <si>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</si>
  <si>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</si>
  <si>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</si>
  <si>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</si>
  <si>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</si>
  <si>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</si>
  <si>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</si>
  <si>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</si>
  <si>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</si>
  <si>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</si>
  <si>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</si>
  <si>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</si>
  <si>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</si>
  <si>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</si>
  <si>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</si>
  <si>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</si>
  <si>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</si>
  <si>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</si>
  <si>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</si>
  <si>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</si>
  <si>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</si>
  <si>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</si>
  <si>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</si>
  <si>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</si>
  <si>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</si>
  <si>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</si>
  <si>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</si>
  <si>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</si>
  <si>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</si>
  <si>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</si>
  <si>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</si>
  <si>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</si>
  <si>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</si>
  <si>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</si>
  <si>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</si>
  <si>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</si>
  <si>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</si>
  <si>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</si>
  <si>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</si>
  <si>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</si>
  <si>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</si>
  <si>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</si>
  <si>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</si>
  <si>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</si>
  <si>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</si>
  <si>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</si>
  <si>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</si>
  <si>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</si>
  <si>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</si>
  <si>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</si>
  <si>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</si>
  <si>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</si>
  <si>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</si>
  <si>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</si>
  <si>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</si>
  <si>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</si>
  <si>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</si>
  <si>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</si>
  <si>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</si>
  <si>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</si>
  <si>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</si>
  <si>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</si>
  <si>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</si>
  <si>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</si>
  <si>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</si>
  <si>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</si>
  <si>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</si>
  <si>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</si>
  <si>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</si>
  <si>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</si>
  <si>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</si>
  <si>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</si>
  <si>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</si>
  <si>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</si>
  <si>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</si>
  <si>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</si>
  <si>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</si>
  <si>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</si>
  <si>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</si>
  <si>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</si>
  <si>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</si>
  <si>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</si>
  <si>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</si>
  <si>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</si>
  <si>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</si>
  <si>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</si>
  <si>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</si>
  <si>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</si>
  <si>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</si>
  <si>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</si>
  <si>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</si>
  <si>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</si>
  <si>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</si>
  <si>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</si>
  <si>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</si>
  <si>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</si>
  <si>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</si>
  <si>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</si>
  <si>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</si>
  <si>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</si>
  <si>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</si>
  <si>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</si>
  <si>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</si>
  <si>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</si>
  <si>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</si>
  <si>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</si>
  <si>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</si>
  <si>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</si>
  <si>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</si>
  <si>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</si>
  <si>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</si>
  <si>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</si>
  <si>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</si>
  <si>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</si>
  <si>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</si>
  <si>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</si>
  <si>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</si>
  <si>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</si>
  <si>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</si>
  <si>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</si>
  <si>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</si>
  <si>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</si>
  <si>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</si>
  <si>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</si>
  <si>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</si>
  <si>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</si>
  <si>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</si>
  <si>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</si>
  <si>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</si>
  <si>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</si>
  <si>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</si>
  <si>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</si>
  <si>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</si>
  <si>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</si>
  <si>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</si>
  <si>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</si>
  <si>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</si>
  <si>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</si>
  <si>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</si>
  <si>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</si>
  <si>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</si>
  <si>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</si>
  <si>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</si>
  <si>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</si>
  <si>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</si>
  <si>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</si>
  <si>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</si>
  <si>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</si>
  <si>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</si>
  <si>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</si>
  <si>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</si>
  <si>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</si>
  <si>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</si>
  <si>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</si>
  <si>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</si>
  <si>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</si>
  <si>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</si>
  <si>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</si>
  <si>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</si>
  <si>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</si>
  <si>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</si>
  <si>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</si>
  <si>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</si>
  <si>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</si>
  <si>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</si>
  <si>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</si>
  <si>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</si>
  <si>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</si>
  <si>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</si>
  <si>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</si>
  <si>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</si>
  <si>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</si>
  <si>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</si>
  <si>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</si>
  <si>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</si>
  <si>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</si>
  <si>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</si>
  <si>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</si>
  <si>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</si>
  <si>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</si>
  <si>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</si>
  <si>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</si>
  <si>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</si>
  <si>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</si>
  <si>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</si>
  <si>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</si>
  <si>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</si>
  <si>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</si>
  <si>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</si>
  <si>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</si>
  <si>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</si>
  <si>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</si>
  <si>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</si>
  <si>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</si>
  <si>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</si>
  <si>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</si>
  <si>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</si>
  <si>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</si>
  <si>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</si>
  <si>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</si>
  <si>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</si>
  <si>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</si>
  <si>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</si>
  <si>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</si>
  <si>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</si>
  <si>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</si>
  <si>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</si>
  <si>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</si>
  <si>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</si>
  <si>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</si>
  <si>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</si>
  <si>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</si>
  <si>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</si>
  <si>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</si>
  <si>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</si>
  <si>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</si>
  <si>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</si>
  <si>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</si>
  <si>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</si>
  <si>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</si>
  <si>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</si>
  <si>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</si>
  <si>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</si>
  <si>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</si>
  <si>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</si>
  <si>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</si>
  <si>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</si>
  <si>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</si>
  <si>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</si>
  <si>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</si>
  <si>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</si>
  <si>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</si>
  <si>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</si>
  <si>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</si>
  <si>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</si>
  <si>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</si>
  <si>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</si>
  <si>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</si>
  <si>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</si>
  <si>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</si>
  <si>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</si>
  <si>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</si>
  <si>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</si>
  <si>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</si>
  <si>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</si>
  <si>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</si>
  <si>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</si>
  <si>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</si>
  <si>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</si>
  <si>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</si>
  <si>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</si>
  <si>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</si>
  <si>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</si>
  <si>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</si>
  <si>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</si>
  <si>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</si>
  <si>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</si>
  <si>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</si>
  <si>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</si>
  <si>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</si>
  <si>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</si>
  <si>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</si>
  <si>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</si>
  <si>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</si>
  <si>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</si>
  <si>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</si>
  <si>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</si>
  <si>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</si>
  <si>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</si>
  <si>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</si>
  <si>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</si>
  <si>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</si>
  <si>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</si>
  <si>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</si>
  <si>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</si>
  <si>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</si>
  <si>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</si>
  <si>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</si>
  <si>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</si>
  <si>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</si>
  <si>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</si>
  <si>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</si>
  <si>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</si>
  <si>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</si>
  <si>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</si>
  <si>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</si>
  <si>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</si>
  <si>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</si>
  <si>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</si>
  <si>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</si>
  <si>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</si>
  <si>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</si>
  <si>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</si>
  <si>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</si>
  <si>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</si>
  <si>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</si>
  <si>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</si>
  <si>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</si>
  <si>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</si>
  <si>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</si>
  <si>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</si>
  <si>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</si>
  <si>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</si>
  <si>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</si>
  <si>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</si>
  <si>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</si>
  <si>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</si>
  <si>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</si>
  <si>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</si>
  <si>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</si>
  <si>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</si>
  <si>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</si>
  <si>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</si>
  <si>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</si>
  <si>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</si>
  <si>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</si>
  <si>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</si>
  <si>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</si>
  <si>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</si>
  <si>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</si>
  <si>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</si>
  <si>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</si>
  <si>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</si>
  <si>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</si>
  <si>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</si>
  <si>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</si>
  <si>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</si>
  <si>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</si>
  <si>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</si>
  <si>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</si>
  <si>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</si>
  <si>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</si>
  <si>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</si>
  <si>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</si>
  <si>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</si>
  <si>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</si>
  <si>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</si>
  <si>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</si>
  <si>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</si>
  <si>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</si>
  <si>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</si>
  <si>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</si>
  <si>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</si>
  <si>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</si>
  <si>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</si>
  <si>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</si>
  <si>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</si>
  <si>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</si>
  <si>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</si>
  <si>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</si>
  <si>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</si>
  <si>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</si>
  <si>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</si>
  <si>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</si>
  <si>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</si>
  <si>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</si>
  <si>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</si>
  <si>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</si>
  <si>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</si>
  <si>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</si>
  <si>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</si>
  <si>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</si>
  <si>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</si>
  <si>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</si>
  <si>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</si>
  <si>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</si>
  <si>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</si>
  <si>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</si>
  <si>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</si>
  <si>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</si>
  <si>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</si>
  <si>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</si>
  <si>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</si>
  <si>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</si>
  <si>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</si>
  <si>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</si>
  <si>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</si>
  <si>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</si>
  <si>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</si>
  <si>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</si>
  <si>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</si>
  <si>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</si>
  <si>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</si>
  <si>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</si>
  <si>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</si>
  <si>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</si>
  <si>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</si>
  <si>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</si>
  <si>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</si>
  <si>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</si>
  <si>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</si>
  <si>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</si>
  <si>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</si>
  <si>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</si>
  <si>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</si>
  <si>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</si>
  <si>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</si>
  <si>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</si>
  <si>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</si>
  <si>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</si>
  <si>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</si>
  <si>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</si>
  <si>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</si>
  <si>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</si>
  <si>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</si>
  <si>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</si>
  <si>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</si>
  <si>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</si>
  <si>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</si>
  <si>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</si>
  <si>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</si>
  <si>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</si>
  <si>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</si>
  <si>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</si>
  <si>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</si>
  <si>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</si>
  <si>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</si>
  <si>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</si>
  <si>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</si>
  <si>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</si>
  <si>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</si>
  <si>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</si>
  <si>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</si>
  <si>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</si>
  <si>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</si>
  <si>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</si>
  <si>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</si>
  <si>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</si>
  <si>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</si>
  <si>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</si>
  <si>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</si>
  <si>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</si>
  <si>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</si>
  <si>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</si>
  <si>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</si>
  <si>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</si>
  <si>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</si>
  <si>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</si>
  <si>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</si>
  <si>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</si>
  <si>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</si>
  <si>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</si>
  <si>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</si>
  <si>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</si>
  <si>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</si>
  <si>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</si>
  <si>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</si>
  <si>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</si>
  <si>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</si>
  <si>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</si>
  <si>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</si>
  <si>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</si>
  <si>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</si>
  <si>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</si>
  <si>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</si>
  <si>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</si>
  <si>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</si>
  <si>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</si>
  <si>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</si>
  <si>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</si>
  <si>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</si>
  <si>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</si>
  <si>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</si>
  <si>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</si>
  <si>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</si>
  <si>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</si>
  <si>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</si>
  <si>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</si>
  <si>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</si>
  <si>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</si>
  <si>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</si>
  <si>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</si>
  <si>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</si>
  <si>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</si>
  <si>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</si>
  <si>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</si>
  <si>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</si>
  <si>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</si>
  <si>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</si>
  <si>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</si>
  <si>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</si>
  <si>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</si>
  <si>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</si>
  <si>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</si>
  <si>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</si>
  <si>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</si>
  <si>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</si>
  <si>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</si>
  <si>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</si>
  <si>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</si>
  <si>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</si>
  <si>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</si>
  <si>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</si>
  <si>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</si>
  <si>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</si>
  <si>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</si>
  <si>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</si>
  <si>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</si>
  <si>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</si>
  <si>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</si>
  <si>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</si>
  <si>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</si>
  <si>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</si>
  <si>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</si>
  <si>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</si>
  <si>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</si>
  <si>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</si>
  <si>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</si>
  <si>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</si>
  <si>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</si>
  <si>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</si>
  <si>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</si>
  <si>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</si>
  <si>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</si>
  <si>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</si>
  <si>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</si>
  <si>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</si>
  <si>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</si>
  <si>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</si>
  <si>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</si>
  <si>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</si>
  <si>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</si>
  <si>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</si>
  <si>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</si>
  <si>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</si>
  <si>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</si>
  <si>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</si>
  <si>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</si>
  <si>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</si>
  <si>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</si>
  <si>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</si>
  <si>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</si>
  <si>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</si>
  <si>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</si>
  <si>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</si>
  <si>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</si>
  <si>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</si>
  <si>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</si>
  <si>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</si>
  <si>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</si>
  <si>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</si>
  <si>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</si>
  <si>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</si>
  <si>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</si>
  <si>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</si>
  <si>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</si>
  <si>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</si>
  <si>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</si>
  <si>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</si>
  <si>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</si>
  <si>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</si>
  <si>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</si>
  <si>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</si>
  <si>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</si>
  <si>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</si>
  <si>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</si>
  <si>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</si>
  <si>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</si>
  <si>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</si>
  <si>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</si>
  <si>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</si>
  <si>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</si>
  <si>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</si>
  <si>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</si>
  <si>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</si>
  <si>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</si>
  <si>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</si>
  <si>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</si>
  <si>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</si>
  <si>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</si>
  <si>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</si>
  <si>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</si>
  <si>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</si>
  <si>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</si>
  <si>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</si>
  <si>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</si>
  <si>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</si>
  <si>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</si>
  <si>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</si>
  <si>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</si>
  <si>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</si>
  <si>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</si>
  <si>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</si>
  <si>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</si>
  <si>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</si>
  <si>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</si>
  <si>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</si>
  <si>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</si>
  <si>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</si>
  <si>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</si>
  <si>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</si>
  <si>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</si>
  <si>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</si>
  <si>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</si>
  <si>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</si>
  <si>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</si>
  <si>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</si>
  <si>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</si>
  <si>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</si>
  <si>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</si>
  <si>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</si>
  <si>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</si>
  <si>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</si>
  <si>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</si>
  <si>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</si>
  <si>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</si>
  <si>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</si>
  <si>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</si>
  <si>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</si>
  <si>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</si>
  <si>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</si>
  <si>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</si>
  <si>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</si>
  <si>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</si>
  <si>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</si>
  <si>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</si>
  <si>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</si>
  <si>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</si>
  <si>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</si>
  <si>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</si>
  <si>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</si>
  <si>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</si>
  <si>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</si>
  <si>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</si>
  <si>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</si>
  <si>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</si>
  <si>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</si>
  <si>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</si>
  <si>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</si>
  <si>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</si>
  <si>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</si>
  <si>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</si>
  <si>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</si>
  <si>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</si>
  <si>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</si>
  <si>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</si>
  <si>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</si>
  <si>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</si>
  <si>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</si>
  <si>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</si>
  <si>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</si>
  <si>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</si>
  <si>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</si>
  <si>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</si>
  <si>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</si>
  <si>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</si>
  <si>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</si>
  <si>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</si>
  <si>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</si>
  <si>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</si>
  <si>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</si>
  <si>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</si>
  <si>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</si>
  <si>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</si>
  <si>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</si>
  <si>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</si>
  <si>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</si>
  <si>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</si>
  <si>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</si>
  <si>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</si>
  <si>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</si>
  <si>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</si>
  <si>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</si>
  <si>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</si>
  <si>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</si>
  <si>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</si>
  <si>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</si>
  <si>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</si>
  <si>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</si>
  <si>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</si>
  <si>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</si>
  <si>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</si>
  <si>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</si>
  <si>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</si>
  <si>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</si>
  <si>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</si>
  <si>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</si>
  <si>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</si>
  <si>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</si>
  <si>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</si>
  <si>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</si>
  <si>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</si>
  <si>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</si>
  <si>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</si>
  <si>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</si>
  <si>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</si>
  <si>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</si>
  <si>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</si>
  <si>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</si>
  <si>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</si>
  <si>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</si>
  <si>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</si>
  <si>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</si>
  <si>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</si>
  <si>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</si>
  <si>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</si>
  <si>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</si>
  <si>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</si>
  <si>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</si>
  <si>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</si>
  <si>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</si>
  <si>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</si>
  <si>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</si>
  <si>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</si>
  <si>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</si>
  <si>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</si>
  <si>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</si>
  <si>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</si>
  <si>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</si>
  <si>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</si>
  <si>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</si>
  <si>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</si>
  <si>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</si>
  <si>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</si>
  <si>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</si>
  <si>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</si>
  <si>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</si>
  <si>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</si>
  <si>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</si>
  <si>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</si>
  <si>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</si>
  <si>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</si>
  <si>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</si>
  <si>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</si>
  <si>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</si>
  <si>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</si>
  <si>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</si>
  <si>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</si>
  <si>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</si>
  <si>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</si>
  <si>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</si>
  <si>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</si>
  <si>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</si>
  <si>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</si>
  <si>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</si>
  <si>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</si>
  <si>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</si>
  <si>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</si>
  <si>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</si>
  <si>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</si>
  <si>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</si>
  <si>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</si>
  <si>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</si>
  <si>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</si>
  <si>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</si>
  <si>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</si>
  <si>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</si>
  <si>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</si>
  <si>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</si>
  <si>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</si>
  <si>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</si>
  <si>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</si>
  <si>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</si>
  <si>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</si>
  <si>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</si>
  <si>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</si>
  <si>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</si>
  <si>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</si>
  <si>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</si>
  <si>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</si>
  <si>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</si>
  <si>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</si>
  <si>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</si>
  <si>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</si>
  <si>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</si>
  <si>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</si>
  <si>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</si>
  <si>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</si>
  <si>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</si>
  <si>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</si>
  <si>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</si>
  <si>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</si>
  <si>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</si>
  <si>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</si>
  <si>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</si>
  <si>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</si>
  <si>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</si>
  <si>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</si>
  <si>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</si>
  <si>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</si>
  <si>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</si>
  <si>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</si>
  <si>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</si>
  <si>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</si>
  <si>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</si>
  <si>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</si>
  <si>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</si>
  <si>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</si>
  <si>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</si>
  <si>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</si>
  <si>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</si>
  <si>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</si>
  <si>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</si>
  <si>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</si>
  <si>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</si>
  <si>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</si>
  <si>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</si>
  <si>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</si>
  <si>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</si>
  <si>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</si>
  <si>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</si>
  <si>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</si>
  <si>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</si>
  <si>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</si>
  <si>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</si>
  <si>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</si>
  <si>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</si>
  <si>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</si>
  <si>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</si>
  <si>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</si>
  <si>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</si>
  <si>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</si>
  <si>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</si>
  <si>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</si>
  <si>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</si>
  <si>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</si>
  <si>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</si>
  <si>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</si>
  <si>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</si>
  <si>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</si>
  <si>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</si>
  <si>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</si>
  <si>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</si>
  <si>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</si>
  <si>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</si>
  <si>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</si>
  <si>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</si>
  <si>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</si>
  <si>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</si>
  <si>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</si>
  <si>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</si>
  <si>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</si>
  <si>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</si>
  <si>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</si>
  <si>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</si>
  <si>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</si>
  <si>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</si>
  <si>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</si>
  <si>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</si>
  <si>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</si>
  <si>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</si>
  <si>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</si>
  <si>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</si>
  <si>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</si>
  <si>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</si>
  <si>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</si>
  <si>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</si>
  <si>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</si>
  <si>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</si>
  <si>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</si>
  <si>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</si>
  <si>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</si>
  <si>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</si>
  <si>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</si>
  <si>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</si>
  <si>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</si>
  <si>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</si>
  <si>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</si>
  <si>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</si>
  <si>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</si>
  <si>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</si>
  <si>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</si>
  <si>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</si>
  <si>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</si>
  <si>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</si>
  <si>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</si>
  <si>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</si>
  <si>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</si>
  <si>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</si>
  <si>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</si>
  <si>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</si>
  <si>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</si>
  <si>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</si>
  <si>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</si>
  <si>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</si>
  <si>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</si>
  <si>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</si>
  <si>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</si>
  <si>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</si>
  <si>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</si>
  <si>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</si>
  <si>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</si>
  <si>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</si>
  <si>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</si>
  <si>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</si>
  <si>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</si>
  <si>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</si>
  <si>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</si>
  <si>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</si>
  <si>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</si>
  <si>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</si>
  <si>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</si>
  <si>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</si>
  <si>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</si>
  <si>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</si>
  <si>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</si>
  <si>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</si>
  <si>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</si>
  <si>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</si>
  <si>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</si>
  <si>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</si>
  <si>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</si>
  <si>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</si>
  <si>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</si>
  <si>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</si>
  <si>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</si>
  <si>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</si>
  <si>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</si>
  <si>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</si>
  <si>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</si>
  <si>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</si>
  <si>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</si>
  <si>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</si>
  <si>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</si>
  <si>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</si>
  <si>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</si>
  <si>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</si>
  <si>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</si>
  <si>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</si>
  <si>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</si>
  <si>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</si>
  <si>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</si>
  <si>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</si>
  <si>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</si>
  <si>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</si>
  <si>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</si>
  <si>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</si>
  <si>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</si>
  <si>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</si>
  <si>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</si>
  <si>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</si>
  <si>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</si>
  <si>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</si>
  <si>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</si>
  <si>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</si>
  <si>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</si>
  <si>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</si>
  <si>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</si>
  <si>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</si>
  <si>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</si>
  <si>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</si>
  <si>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</si>
  <si>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</si>
  <si>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</si>
  <si>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</si>
  <si>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</si>
  <si>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</si>
  <si>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</si>
  <si>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</si>
  <si>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</si>
  <si>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</si>
  <si>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</si>
  <si>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</si>
  <si>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</si>
  <si>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</si>
  <si>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</si>
  <si>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</si>
  <si>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</si>
  <si>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</si>
  <si>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</si>
  <si>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</si>
  <si>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</si>
  <si>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</si>
  <si>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</si>
  <si>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</si>
  <si>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</si>
  <si>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</si>
  <si>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</si>
  <si>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</si>
  <si>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</si>
  <si>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</si>
  <si>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</si>
  <si>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</si>
  <si>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</si>
  <si>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</si>
  <si>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</si>
  <si>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</si>
  <si>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</si>
  <si>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</si>
  <si>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</si>
  <si>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</si>
  <si>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</si>
  <si>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</si>
  <si>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</si>
  <si>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</si>
  <si>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</si>
  <si>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</si>
  <si>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</si>
  <si>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</si>
  <si>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</si>
  <si>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</si>
  <si>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</si>
  <si>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</si>
  <si>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</si>
  <si>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</si>
  <si>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</si>
  <si>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</si>
  <si>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</si>
  <si>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</si>
  <si>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</si>
  <si>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</si>
  <si>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</si>
  <si>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</si>
  <si>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</si>
  <si>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</si>
  <si>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</si>
  <si>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</si>
  <si>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</si>
  <si>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</si>
  <si>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</si>
  <si>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</si>
  <si>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</si>
  <si>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</si>
  <si>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</si>
  <si>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</si>
  <si>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</si>
  <si>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</si>
  <si>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</si>
  <si>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</si>
  <si>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</si>
  <si>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</si>
  <si>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</si>
  <si>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</si>
  <si>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</si>
  <si>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</si>
  <si>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</si>
  <si>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</si>
  <si>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</si>
  <si>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</si>
  <si>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</si>
  <si>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</si>
  <si>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</si>
  <si>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</si>
  <si>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</si>
  <si>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</si>
  <si>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</si>
  <si>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</si>
  <si>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</si>
  <si>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</si>
  <si>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</si>
  <si>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</si>
  <si>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</si>
  <si>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</si>
  <si>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</si>
  <si>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</si>
  <si>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</si>
  <si>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</si>
  <si>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</si>
  <si>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</si>
  <si>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</si>
  <si>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</si>
  <si>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</si>
  <si>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</si>
  <si>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</si>
  <si>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</si>
  <si>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</si>
  <si>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</si>
  <si>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</si>
  <si>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</si>
  <si>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</si>
  <si>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</si>
  <si>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</si>
  <si>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</si>
  <si>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</si>
  <si>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</si>
  <si>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</si>
  <si>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</si>
  <si>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</si>
  <si>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</si>
  <si>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</si>
  <si>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</si>
  <si>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</si>
  <si>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</si>
  <si>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</si>
  <si>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</si>
  <si>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</si>
  <si>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</si>
  <si>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</si>
  <si>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</si>
  <si>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</si>
  <si>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</si>
  <si>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</si>
  <si>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</si>
  <si>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</si>
  <si>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</si>
  <si>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</si>
  <si>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</si>
  <si>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</si>
  <si>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</si>
  <si>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</si>
  <si>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</si>
  <si>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</si>
  <si>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</si>
  <si>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</si>
  <si>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</si>
  <si>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</si>
  <si>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</si>
  <si>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</si>
  <si>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</si>
  <si>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</si>
  <si>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</si>
  <si>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</si>
  <si>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</si>
  <si>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</si>
  <si>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</si>
  <si>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</si>
  <si>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</si>
  <si>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</si>
  <si>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</si>
  <si>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</si>
  <si>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</si>
  <si>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</si>
  <si>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</si>
  <si>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</si>
  <si>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</si>
  <si>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</si>
  <si>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</si>
  <si>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</si>
  <si>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</si>
  <si>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</si>
  <si>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</si>
  <si>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</si>
  <si>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</si>
  <si>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</si>
  <si>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</si>
  <si>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</si>
  <si>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</si>
  <si>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</si>
  <si>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</si>
  <si>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</si>
  <si>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</si>
  <si>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</si>
  <si>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</si>
  <si>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</si>
  <si>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</si>
  <si>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</si>
  <si>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</si>
  <si>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</si>
  <si>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</si>
  <si>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</si>
  <si>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</si>
  <si>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</si>
  <si>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</si>
  <si>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</si>
  <si>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</si>
  <si>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</si>
  <si>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</si>
  <si>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</si>
  <si>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</si>
  <si>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</si>
  <si>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</si>
  <si>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</si>
  <si>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</si>
  <si>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</si>
  <si>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</si>
  <si>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</si>
  <si>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</si>
  <si>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</si>
  <si>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</si>
  <si>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</si>
  <si>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</si>
  <si>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</si>
  <si>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</si>
  <si>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</si>
  <si>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</si>
  <si>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</si>
  <si>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</si>
  <si>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</si>
  <si>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</si>
  <si>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</si>
  <si>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</si>
  <si>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</si>
  <si>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</si>
  <si>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</si>
  <si>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</si>
  <si>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</si>
  <si>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</si>
  <si>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</si>
  <si>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</si>
  <si>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</si>
  <si>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</si>
  <si>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</si>
  <si>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</si>
  <si>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</si>
  <si>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</si>
  <si>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</si>
  <si>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</si>
  <si>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</si>
  <si>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</si>
  <si>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</si>
  <si>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</si>
  <si>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</si>
  <si>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</si>
  <si>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</si>
  <si>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</si>
  <si>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</si>
  <si>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</si>
  <si>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</si>
  <si>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</si>
  <si>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</si>
  <si>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</si>
  <si>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</si>
  <si>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</si>
  <si>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</si>
  <si>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</si>
  <si>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</si>
  <si>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</si>
  <si>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</si>
  <si>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</si>
  <si>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</si>
  <si>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</si>
  <si>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</si>
  <si>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</si>
  <si>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</si>
  <si>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</si>
  <si>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</si>
  <si>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</si>
  <si>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</si>
  <si>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</si>
  <si>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</si>
  <si>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</si>
  <si>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</si>
  <si>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</si>
  <si>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</si>
  <si>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</si>
  <si>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</si>
  <si>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</si>
  <si>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</si>
  <si>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</si>
  <si>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</si>
  <si>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</si>
  <si>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</si>
  <si>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</si>
  <si>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</si>
  <si>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</si>
  <si>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</si>
  <si>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</si>
  <si>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</si>
  <si>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</si>
  <si>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</si>
  <si>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</si>
  <si>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</si>
  <si>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</si>
  <si>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</si>
  <si>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</si>
  <si>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</si>
  <si>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</si>
  <si>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</si>
  <si>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</si>
  <si>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</si>
  <si>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</si>
  <si>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</si>
  <si>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</si>
  <si>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</si>
  <si>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</si>
  <si>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</si>
  <si>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</si>
  <si>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</si>
  <si>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</si>
  <si>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</si>
  <si>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</si>
  <si>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</si>
  <si>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</si>
  <si>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</si>
  <si>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</si>
  <si>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</si>
  <si>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</si>
  <si>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</si>
  <si>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</si>
  <si>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</si>
  <si>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</si>
  <si>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</si>
  <si>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</si>
  <si>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</si>
  <si>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</si>
  <si>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</si>
  <si>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</si>
  <si>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</si>
  <si>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</si>
  <si>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</si>
  <si>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</si>
  <si>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</si>
  <si>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</si>
  <si>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</si>
  <si>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</si>
  <si>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</si>
  <si>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</si>
  <si>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</si>
  <si>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</si>
  <si>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</si>
  <si>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</si>
  <si>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</si>
  <si>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</si>
  <si>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</si>
  <si>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</si>
  <si>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</si>
  <si>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</si>
  <si>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</si>
  <si>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</si>
  <si>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</si>
  <si>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</si>
  <si>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</si>
  <si>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</si>
  <si>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</si>
  <si>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</si>
  <si>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</si>
  <si>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</si>
  <si>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</si>
  <si>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</si>
  <si>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</si>
  <si>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</si>
  <si>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</si>
  <si>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</si>
  <si>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</si>
  <si>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</si>
  <si>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</si>
  <si>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</si>
  <si>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</si>
  <si>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</si>
  <si>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</si>
  <si>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</si>
  <si>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</si>
  <si>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</si>
  <si>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</si>
  <si>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</si>
  <si>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</si>
  <si>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</si>
  <si>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</si>
  <si>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</si>
  <si>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</si>
  <si>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</si>
  <si>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</si>
  <si>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</si>
  <si>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</si>
  <si>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</si>
  <si>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</si>
  <si>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</si>
  <si>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</si>
  <si>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</si>
  <si>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</si>
  <si>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</si>
  <si>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</si>
  <si>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</si>
  <si>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</si>
  <si>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</si>
  <si>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</si>
  <si>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</si>
  <si>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</si>
  <si>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</si>
  <si>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</si>
  <si>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</si>
  <si>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</si>
  <si>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</si>
  <si>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</si>
  <si>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</si>
  <si>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</si>
  <si>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</si>
  <si>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</si>
  <si>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</si>
  <si>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</si>
  <si>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</si>
  <si>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</si>
  <si>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</si>
  <si>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</si>
  <si>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</si>
  <si>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</si>
  <si>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</si>
  <si>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</si>
  <si>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</si>
  <si>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</si>
  <si>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</si>
  <si>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</si>
  <si>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</si>
  <si>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</si>
  <si>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</si>
  <si>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</si>
  <si>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</si>
  <si>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</si>
  <si>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</si>
  <si>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</si>
  <si>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</si>
  <si>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</si>
  <si>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</si>
  <si>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</si>
  <si>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</si>
  <si>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</si>
  <si>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</si>
  <si>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</si>
  <si>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</si>
  <si>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</si>
  <si>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</si>
  <si>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</si>
  <si>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</si>
  <si>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</si>
  <si>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</si>
  <si>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</si>
  <si>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</si>
  <si>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</si>
  <si>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</si>
  <si>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</si>
  <si>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</si>
  <si>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</si>
  <si>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</si>
  <si>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</si>
  <si>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</si>
  <si>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</si>
  <si>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</si>
  <si>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</si>
  <si>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</si>
  <si>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</si>
  <si>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</si>
  <si>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</si>
  <si>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</si>
  <si>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</si>
  <si>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</si>
  <si>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</si>
  <si>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</si>
  <si>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</si>
  <si>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</si>
  <si>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</si>
  <si>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</si>
  <si>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</si>
  <si>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</si>
  <si>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</si>
  <si>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</si>
  <si>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</si>
  <si>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</si>
  <si>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</si>
  <si>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</si>
  <si>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</si>
  <si>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</si>
  <si>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</si>
  <si>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</si>
  <si>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</si>
  <si>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</si>
  <si>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</si>
  <si>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</si>
  <si>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</si>
  <si>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</si>
  <si>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</si>
  <si>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</si>
  <si>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</si>
  <si>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</si>
  <si>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</si>
  <si>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</si>
  <si>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</si>
  <si>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</si>
  <si>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</si>
  <si>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</si>
  <si>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</si>
  <si>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</si>
  <si>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</si>
  <si>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</si>
  <si>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</si>
  <si>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</si>
  <si>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</si>
  <si>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</si>
  <si>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</si>
  <si>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</si>
  <si>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</si>
  <si>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</si>
  <si>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</si>
  <si>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</si>
  <si>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</si>
  <si>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</si>
  <si>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</si>
  <si>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</si>
  <si>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</si>
  <si>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</si>
  <si>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</si>
  <si>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</si>
  <si>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</si>
  <si>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</si>
  <si>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</si>
  <si>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</si>
  <si>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</si>
  <si>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</si>
  <si>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</si>
  <si>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</si>
  <si>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</si>
  <si>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</si>
  <si>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</si>
  <si>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</si>
  <si>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</si>
  <si>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</si>
  <si>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</si>
  <si>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</si>
  <si>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</si>
  <si>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</si>
  <si>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</si>
  <si>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</si>
  <si>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</si>
  <si>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</si>
  <si>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</si>
  <si>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</si>
  <si>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</si>
  <si>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</si>
  <si>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</si>
  <si>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</si>
  <si>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</si>
  <si>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</si>
  <si>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</si>
  <si>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</si>
  <si>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</si>
  <si>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</si>
  <si>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</si>
  <si>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</si>
  <si>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</si>
  <si>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</si>
  <si>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</si>
  <si>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</si>
  <si>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</si>
  <si>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</si>
  <si>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</si>
  <si>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</si>
  <si>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</si>
  <si>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</si>
  <si>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</si>
  <si>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</si>
  <si>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</si>
  <si>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</si>
  <si>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</si>
  <si>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</si>
  <si>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</si>
  <si>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JULIEN SALANON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</si>
  <si>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</si>
  <si>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</si>
  <si>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</si>
  <si>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</si>
  <si>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</si>
  <si>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</si>
  <si>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</si>
  <si>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</si>
  <si>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VOLP</t>
  </si>
  <si>
    <t xml:space="preserve">NOM_PRELEV_DETERM</t>
  </si>
  <si>
    <t xml:space="preserve">AQUASCOP BIOLOGIE site de Monptellier</t>
  </si>
  <si>
    <t xml:space="preserve">LB_STATION</t>
  </si>
  <si>
    <t xml:space="preserve">LE VOLP EN AMONT DE CONTRAZY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</si>
  <si>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</si>
  <si>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</si>
  <si>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</si>
  <si>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</si>
  <si>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IBMR-22-M179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</si>
  <si>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</si>
  <si>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</si>
  <si>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</si>
  <si>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</si>
  <si>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</si>
  <si>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</si>
  <si>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</si>
  <si>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</si>
  <si>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</si>
  <si>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</si>
  <si>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</si>
  <si>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</si>
  <si>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</si>
  <si>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</si>
  <si>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</si>
  <si>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</si>
  <si>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</si>
  <si>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</si>
  <si>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</si>
  <si>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</si>
  <si>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</si>
  <si>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</si>
  <si>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</si>
  <si>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</si>
  <si>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</si>
  <si>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</si>
  <si>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</si>
  <si>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</si>
  <si>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</si>
  <si>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</si>
  <si>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</si>
  <si>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</si>
  <si>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</si>
  <si>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</si>
  <si>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</si>
  <si>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</si>
  <si>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</si>
  <si>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</si>
  <si>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</si>
  <si>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</si>
  <si>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</si>
  <si>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</si>
  <si>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</si>
  <si>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</si>
  <si>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</si>
  <si>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</si>
  <si>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</si>
  <si>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</si>
  <si>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fosse d'affouillement</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</si>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</sst>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552693</v>
      </c>
      <c r="G10" s="25"/>
      <c r="H10" s="25"/>
    </row>
    <row r="11" customFormat="false" ht="15" hidden="false" customHeight="false" outlineLevel="0" collapsed="false">
      <c r="A11" s="26" t="s">
        <v>5183</v>
      </c>
      <c r="B11" s="30" t="n">
        <v>44755</v>
      </c>
      <c r="D11" s="26" t="s">
        <v>5184</v>
      </c>
      <c r="E11" s="29" t="n">
        <v>6216759</v>
      </c>
      <c r="G11" s="25"/>
      <c r="H11" s="25"/>
    </row>
    <row r="12" customFormat="false" ht="15" hidden="false" customHeight="false" outlineLevel="0" collapsed="false">
      <c r="A12" s="26" t="s">
        <v>5185</v>
      </c>
      <c r="B12" s="29" t="s">
        <v>5186</v>
      </c>
      <c r="D12" s="26" t="s">
        <v>5187</v>
      </c>
      <c r="E12" s="29" t="n">
        <v>552693</v>
      </c>
      <c r="G12" s="25"/>
      <c r="H12" s="25"/>
    </row>
    <row r="13" customFormat="false" ht="17.25" hidden="false" customHeight="true" outlineLevel="0" collapsed="false">
      <c r="A13" s="12"/>
      <c r="B13" s="31"/>
      <c r="D13" s="26" t="s">
        <v>5188</v>
      </c>
      <c r="E13" s="29" t="n">
        <v>6216854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552693</v>
      </c>
    </row>
    <row r="18" customFormat="false" ht="15" hidden="false" customHeight="false" outlineLevel="0" collapsed="false">
      <c r="A18" s="36"/>
      <c r="B18" s="37" t="s">
        <v>5196</v>
      </c>
      <c r="C18" s="38" t="n">
        <f aca="false">E11</f>
        <v>6216759</v>
      </c>
    </row>
    <row r="19" customFormat="false" ht="15" hidden="false" customHeight="false" outlineLevel="0" collapsed="false">
      <c r="A19" s="33" t="s">
        <v>5197</v>
      </c>
      <c r="B19" s="39" t="n">
        <v>440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2.46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13</v>
      </c>
      <c r="D35" s="52" t="s">
        <v>5215</v>
      </c>
      <c r="E35" s="53" t="n">
        <v>87</v>
      </c>
    </row>
    <row r="36" s="56" customFormat="true" ht="15" hidden="false" customHeight="true" outlineLevel="0" collapsed="false">
      <c r="A36" s="54" t="s">
        <v>5216</v>
      </c>
      <c r="B36" s="34" t="n">
        <v>14</v>
      </c>
      <c r="C36" s="50"/>
      <c r="D36" s="55" t="s">
        <v>5217</v>
      </c>
      <c r="E36" s="34" t="n">
        <v>86</v>
      </c>
    </row>
    <row r="37" s="56" customFormat="true" ht="15" hidden="false" customHeight="true" outlineLevel="0" collapsed="false">
      <c r="A37" s="54" t="s">
        <v>5218</v>
      </c>
      <c r="B37" s="34" t="n">
        <v>2.13</v>
      </c>
      <c r="C37" s="50"/>
      <c r="D37" s="55" t="s">
        <v>5219</v>
      </c>
      <c r="E37" s="34" t="n">
        <v>2.46</v>
      </c>
    </row>
    <row r="38" s="56" customFormat="true" ht="15" hidden="false" customHeight="true" outlineLevel="0" collapsed="false">
      <c r="A38" s="54" t="s">
        <v>5220</v>
      </c>
      <c r="B38" s="34" t="n">
        <v>1</v>
      </c>
      <c r="C38" s="50"/>
      <c r="D38" s="55" t="s">
        <v>5220</v>
      </c>
      <c r="E38" s="34" t="n">
        <v>0.3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t="s">
        <v>5235</v>
      </c>
    </row>
    <row r="53" s="17" customFormat="true" ht="15" hidden="false" customHeight="false" outlineLevel="0" collapsed="false">
      <c r="A53" s="26" t="s">
        <v>5236</v>
      </c>
      <c r="B53" s="62"/>
      <c r="C53" s="50"/>
      <c r="D53" s="26" t="s">
        <v>5236</v>
      </c>
      <c r="E53" s="62" t="n">
        <v>2</v>
      </c>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5</v>
      </c>
      <c r="C57" s="50"/>
      <c r="D57" s="19" t="s">
        <v>5238</v>
      </c>
      <c r="E57" s="61"/>
    </row>
    <row r="58" s="17" customFormat="true" ht="15" hidden="false" customHeight="false" outlineLevel="0" collapsed="false">
      <c r="A58" s="33" t="s">
        <v>5239</v>
      </c>
      <c r="B58" s="62" t="n">
        <v>2</v>
      </c>
      <c r="C58" s="50"/>
      <c r="D58" s="26" t="s">
        <v>5239</v>
      </c>
      <c r="E58" s="62" t="n">
        <v>5</v>
      </c>
    </row>
    <row r="59" s="17" customFormat="true" ht="15" hidden="false" customHeight="false" outlineLevel="0" collapsed="false">
      <c r="A59" s="33" t="s">
        <v>5240</v>
      </c>
      <c r="B59" s="62"/>
      <c r="C59" s="50"/>
      <c r="D59" s="26" t="s">
        <v>5240</v>
      </c>
      <c r="E59" s="62" t="n">
        <v>3</v>
      </c>
    </row>
    <row r="60" s="17" customFormat="true" ht="15" hidden="false" customHeight="false" outlineLevel="0" collapsed="false">
      <c r="A60" s="33" t="s">
        <v>5241</v>
      </c>
      <c r="B60" s="62"/>
      <c r="C60" s="50"/>
      <c r="D60" s="26" t="s">
        <v>5241</v>
      </c>
      <c r="E60" s="62" t="n">
        <v>1</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t="n">
        <v>3</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t="n">
        <v>4</v>
      </c>
    </row>
    <row r="74" s="17" customFormat="true" ht="15" hidden="false" customHeight="false" outlineLevel="0" collapsed="false">
      <c r="A74" s="33" t="s">
        <v>5251</v>
      </c>
      <c r="B74" s="62" t="n">
        <v>2</v>
      </c>
      <c r="C74" s="50"/>
      <c r="D74" s="26" t="s">
        <v>5251</v>
      </c>
      <c r="E74" s="62" t="n">
        <v>4</v>
      </c>
    </row>
    <row r="75" s="17" customFormat="true" ht="15" hidden="false" customHeight="false" outlineLevel="0" collapsed="false">
      <c r="A75" s="33" t="s">
        <v>5252</v>
      </c>
      <c r="B75" s="62" t="n">
        <v>4</v>
      </c>
      <c r="C75" s="50"/>
      <c r="D75" s="26" t="s">
        <v>5252</v>
      </c>
      <c r="E75" s="62" t="n">
        <v>3</v>
      </c>
    </row>
    <row r="76" s="17" customFormat="true" ht="15" hidden="false" customHeight="false" outlineLevel="0" collapsed="false">
      <c r="A76" s="33" t="s">
        <v>5253</v>
      </c>
      <c r="B76" s="62" t="n">
        <v>3</v>
      </c>
      <c r="C76" s="50"/>
      <c r="D76" s="26" t="s">
        <v>5253</v>
      </c>
      <c r="E76" s="62" t="n">
        <v>2</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5</v>
      </c>
    </row>
    <row r="84" s="17" customFormat="true" ht="15" hidden="false" customHeight="false" outlineLevel="0" collapsed="false">
      <c r="A84" s="33" t="s">
        <v>5259</v>
      </c>
      <c r="B84" s="62"/>
      <c r="C84" s="50"/>
      <c r="D84" s="26" t="s">
        <v>5259</v>
      </c>
      <c r="E84" s="62" t="n">
        <v>1</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0.19</v>
      </c>
      <c r="E98" s="82" t="n">
        <v>0.28</v>
      </c>
      <c r="F98" s="83" t="s">
        <v>5275</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0.13</v>
      </c>
      <c r="E99" s="82" t="n">
        <v>0.01</v>
      </c>
      <c r="F99" s="83" t="s">
        <v>5275</v>
      </c>
      <c r="G99" s="86"/>
      <c r="H99" s="87"/>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c r="E100" s="82" t="n">
        <v>0.01</v>
      </c>
      <c r="F100" s="83" t="s">
        <v>5275</v>
      </c>
      <c r="G100" s="86"/>
      <c r="H100" s="87"/>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t="n">
        <v>0.02</v>
      </c>
      <c r="F101" s="83" t="s">
        <v>5275</v>
      </c>
      <c r="G101" s="86"/>
      <c r="H101" s="87"/>
    </row>
    <row r="102" customFormat="false" ht="15" hidden="false" customHeight="false" outlineLevel="0" collapsed="false">
      <c r="A102" s="78" t="s">
        <v>5040</v>
      </c>
      <c r="B102" s="79" t="str">
        <f aca="false">IF(A102="NEWCOD",IF(ISBLANK(G102),"renseigner le champ 'Nouveau taxon'",G102),VLOOKUP(A102,'Ref Taxo'!A:B,2,FALSE()))</f>
        <v>Vaucheria</v>
      </c>
      <c r="C102" s="80" t="n">
        <f aca="false">IF(A102="NEWCOD",IF(ISBLANK(H102),"NoCod",H102),VLOOKUP(A102,'Ref Taxo'!A:D,4,FALSE()))</f>
        <v>1169</v>
      </c>
      <c r="D102" s="81" t="n">
        <v>0.3</v>
      </c>
      <c r="E102" s="82"/>
      <c r="F102" s="83" t="s">
        <v>5275</v>
      </c>
      <c r="G102" s="86"/>
      <c r="H102" s="87"/>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c r="E103" s="82" t="n">
        <v>0.01</v>
      </c>
      <c r="F103" s="83" t="s">
        <v>5275</v>
      </c>
      <c r="G103" s="86"/>
      <c r="H103" s="87"/>
    </row>
    <row r="104" customFormat="false" ht="15" hidden="false" customHeight="false" outlineLevel="0" collapsed="false">
      <c r="A104" s="78" t="s">
        <v>1177</v>
      </c>
      <c r="B104" s="79" t="str">
        <f aca="false">IF(A104="NEWCOD",IF(ISBLANK(G104),"renseigner le champ 'Nouveau taxon'",G104),VLOOKUP(A104,'Ref Taxo'!A:B,2,FALSE()))</f>
        <v>Conocephalum conicum</v>
      </c>
      <c r="C104" s="80" t="n">
        <f aca="false">IF(A104="NEWCOD",IF(ISBLANK(H104),"NoCod",H104),VLOOKUP(A104,'Ref Taxo'!A:D,4,FALSE()))</f>
        <v>1176</v>
      </c>
      <c r="D104" s="81"/>
      <c r="E104" s="82" t="n">
        <v>0.01</v>
      </c>
      <c r="F104" s="83" t="s">
        <v>5275</v>
      </c>
      <c r="G104" s="86"/>
      <c r="H104" s="87"/>
    </row>
    <row r="105" customFormat="false" ht="15" hidden="false" customHeight="false" outlineLevel="0" collapsed="false">
      <c r="A105" s="78" t="s">
        <v>3367</v>
      </c>
      <c r="B105" s="79" t="str">
        <f aca="false">IF(A105="NEWCOD",IF(ISBLANK(G105),"renseigner le champ 'Nouveau taxon'",G105),VLOOKUP(A105,'Ref Taxo'!A:B,2,FALSE()))</f>
        <v>Pellia endiviifolia</v>
      </c>
      <c r="C105" s="80" t="n">
        <f aca="false">IF(A105="NEWCOD",IF(ISBLANK(H105),"NoCod",H105),VLOOKUP(A105,'Ref Taxo'!A:D,4,FALSE()))</f>
        <v>1197</v>
      </c>
      <c r="D105" s="81" t="n">
        <v>0.01</v>
      </c>
      <c r="E105" s="82" t="n">
        <v>0.01</v>
      </c>
      <c r="F105" s="83" t="s">
        <v>5275</v>
      </c>
      <c r="G105" s="86"/>
      <c r="H105" s="87"/>
    </row>
    <row r="106" customFormat="false" ht="15" hidden="false" customHeight="false" outlineLevel="0" collapsed="false">
      <c r="A106" s="78" t="s">
        <v>470</v>
      </c>
      <c r="B106" s="79" t="str">
        <f aca="false">IF(A106="NEWCOD",IF(ISBLANK(G106),"renseigner le champ 'Nouveau taxon'",G106),VLOOKUP(A106,'Ref Taxo'!A:B,2,FALSE()))</f>
        <v>Brachythecium rivulare</v>
      </c>
      <c r="C106" s="80" t="n">
        <f aca="false">IF(A106="NEWCOD",IF(ISBLANK(H106),"NoCod",H106),VLOOKUP(A106,'Ref Taxo'!A:D,4,FALSE()))</f>
        <v>1260</v>
      </c>
      <c r="D106" s="81" t="n">
        <v>0.01</v>
      </c>
      <c r="E106" s="82"/>
      <c r="F106" s="83" t="s">
        <v>5275</v>
      </c>
      <c r="G106" s="86"/>
      <c r="H106" s="87"/>
    </row>
    <row r="107" customFormat="false" ht="1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0.3</v>
      </c>
      <c r="E107" s="82" t="n">
        <v>0.01</v>
      </c>
      <c r="F107" s="83" t="s">
        <v>5275</v>
      </c>
      <c r="G107" s="86"/>
      <c r="H107" s="87"/>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0.01</v>
      </c>
      <c r="E108" s="82"/>
      <c r="F108" s="83" t="s">
        <v>5275</v>
      </c>
      <c r="G108" s="86"/>
      <c r="H108" s="87"/>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c r="F109" s="83" t="s">
        <v>5275</v>
      </c>
      <c r="G109" s="86"/>
      <c r="H109" s="87"/>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0.01</v>
      </c>
      <c r="E110" s="82" t="n">
        <v>0.01</v>
      </c>
      <c r="F110" s="83" t="s">
        <v>5275</v>
      </c>
      <c r="G110" s="86"/>
      <c r="H110" s="87"/>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0.01</v>
      </c>
      <c r="E111" s="82" t="n">
        <v>0.01</v>
      </c>
      <c r="F111" s="83" t="s">
        <v>5275</v>
      </c>
      <c r="G111" s="86"/>
      <c r="H111" s="87"/>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c r="E112" s="82" t="n">
        <v>0.01</v>
      </c>
      <c r="F112" s="83" t="s">
        <v>5275</v>
      </c>
      <c r="G112" s="86"/>
      <c r="H112" s="87"/>
    </row>
    <row r="113" customFormat="false" ht="15" hidden="false" customHeight="false" outlineLevel="0" collapsed="false">
      <c r="A113" s="78" t="s">
        <v>4617</v>
      </c>
      <c r="B113" s="79" t="str">
        <f aca="false">IF(A113="NEWCOD",IF(ISBLANK(G113),"renseigner le champ 'Nouveau taxon'",G113),VLOOKUP(A113,'Ref Taxo'!A:B,2,FALSE()))</f>
        <v>Sparganium erectum</v>
      </c>
      <c r="C113" s="80" t="n">
        <f aca="false">IF(A113="NEWCOD",IF(ISBLANK(H113),"NoCod",H113),VLOOKUP(A113,'Ref Taxo'!A:D,4,FALSE()))</f>
        <v>1671</v>
      </c>
      <c r="D113" s="81"/>
      <c r="E113" s="82" t="n">
        <v>0.01</v>
      </c>
      <c r="F113" s="83" t="s">
        <v>5276</v>
      </c>
      <c r="G113" s="86"/>
      <c r="H113" s="87"/>
    </row>
    <row r="114" customFormat="false" ht="15" hidden="false" customHeight="false" outlineLevel="0" collapsed="false">
      <c r="A114" s="78" t="s">
        <v>2048</v>
      </c>
      <c r="B114" s="79" t="str">
        <f aca="false">IF(A114="NEWCOD",IF(ISBLANK(G114),"renseigner le champ 'Nouveau taxon'",G114),VLOOKUP(A114,'Ref Taxo'!A:B,2,FALSE()))</f>
        <v>Glechoma hederacea</v>
      </c>
      <c r="C114" s="80" t="n">
        <f aca="false">IF(A114="NEWCOD",IF(ISBLANK(H114),"NoCod",H114),VLOOKUP(A114,'Ref Taxo'!A:D,4,FALSE()))</f>
        <v>19767</v>
      </c>
      <c r="D114" s="81"/>
      <c r="E114" s="82" t="n">
        <v>0.01</v>
      </c>
      <c r="F114" s="83" t="s">
        <v>5275</v>
      </c>
      <c r="G114" s="86"/>
      <c r="H114" s="87"/>
    </row>
    <row r="115" customFormat="false" ht="15" hidden="false" customHeight="false" outlineLevel="0" collapsed="false">
      <c r="A115" s="78" t="s">
        <v>4415</v>
      </c>
      <c r="B115" s="79" t="str">
        <f aca="false">IF(A115="NEWCOD",IF(ISBLANK(G115),"renseigner le champ 'Nouveau taxon'",G115),VLOOKUP(A115,'Ref Taxo'!A:B,2,FALSE()))</f>
        <v>Scrophularia auriculata</v>
      </c>
      <c r="C115" s="80" t="n">
        <f aca="false">IF(A115="NEWCOD",IF(ISBLANK(H115),"NoCod",H115),VLOOKUP(A115,'Ref Taxo'!A:D,4,FALSE()))</f>
        <v>1950</v>
      </c>
      <c r="D115" s="81"/>
      <c r="E115" s="82" t="n">
        <v>0.01</v>
      </c>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2023-03-16T17:19:20Z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