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<sst xmlns="http://schemas.openxmlformats.org/spreadsheetml/2006/main" count="6473" uniqueCount="5303">
  <si>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</si>
  <si>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</si>
  <si>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</si>
  <si>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</si>
  <si>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</si>
  <si>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</si>
  <si>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</si>
  <si>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</si>
  <si>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</si>
  <si>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</si>
  <si>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</si>
  <si>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</si>
  <si>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</si>
  <si>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</si>
  <si>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</si>
  <si>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</si>
  <si>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</si>
  <si>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</si>
  <si>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</si>
  <si>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</si>
  <si>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</si>
  <si>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</si>
  <si>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</si>
  <si>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</si>
  <si>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</si>
  <si>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</si>
  <si>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</si>
  <si>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</si>
  <si>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</si>
  <si>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</si>
  <si>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</si>
  <si>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</si>
  <si>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</si>
  <si>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</si>
  <si>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</si>
  <si>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</si>
  <si>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</si>
  <si>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</si>
  <si>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</si>
  <si>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</si>
  <si>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</si>
  <si>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</si>
  <si>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</si>
  <si>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</si>
  <si>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</si>
  <si>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</si>
  <si>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</si>
  <si>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</si>
  <si>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</si>
  <si>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</si>
  <si>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</si>
  <si>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</si>
  <si>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</si>
  <si>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</si>
  <si>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</si>
  <si>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</si>
  <si>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</si>
  <si>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</si>
  <si>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</si>
  <si>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</si>
  <si>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</si>
  <si>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</si>
  <si>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</si>
  <si>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</si>
  <si>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</si>
  <si>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</si>
  <si>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</si>
  <si>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</si>
  <si>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</si>
  <si>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</si>
  <si>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</si>
  <si>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</si>
  <si>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</si>
  <si>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</si>
  <si>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</si>
  <si>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</si>
  <si>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</si>
  <si>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</si>
  <si>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</si>
  <si>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</si>
  <si>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</si>
  <si>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</si>
  <si>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</si>
  <si>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</si>
  <si>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</si>
  <si>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</si>
  <si>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</si>
  <si>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</si>
  <si>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</si>
  <si>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</si>
  <si>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</si>
  <si>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</si>
  <si>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</si>
  <si>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</si>
  <si>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</si>
  <si>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</si>
  <si>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</si>
  <si>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</si>
  <si>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</si>
  <si>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</si>
  <si>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</si>
  <si>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</si>
  <si>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</si>
  <si>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</si>
  <si>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</si>
  <si>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</si>
  <si>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</si>
  <si>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</si>
  <si>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</si>
  <si>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</si>
  <si>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</si>
  <si>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</si>
  <si>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</si>
  <si>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</si>
  <si>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</si>
  <si>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</si>
  <si>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</si>
  <si>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</si>
  <si>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</si>
  <si>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</si>
  <si>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</si>
  <si>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</si>
  <si>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</si>
  <si>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</si>
  <si>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</si>
  <si>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</si>
  <si>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</si>
  <si>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</si>
  <si>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</si>
  <si>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</si>
  <si>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</si>
  <si>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</si>
  <si>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</si>
  <si>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</si>
  <si>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</si>
  <si>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</si>
  <si>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</si>
  <si>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</si>
  <si>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</si>
  <si>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</si>
  <si>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</si>
  <si>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</si>
  <si>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</si>
  <si>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</si>
  <si>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</si>
  <si>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</si>
  <si>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</si>
  <si>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</si>
  <si>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</si>
  <si>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</si>
  <si>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</si>
  <si>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</si>
  <si>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</si>
  <si>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</si>
  <si>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</si>
  <si>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</si>
  <si>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</si>
  <si>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</si>
  <si>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</si>
  <si>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</si>
  <si>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</si>
  <si>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</si>
  <si>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</si>
  <si>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</si>
  <si>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</si>
  <si>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</si>
  <si>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</si>
  <si>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</si>
  <si>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</si>
  <si>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</si>
  <si>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</si>
  <si>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</si>
  <si>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</si>
  <si>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</si>
  <si>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</si>
  <si>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</si>
  <si>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</si>
  <si>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</si>
  <si>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</si>
  <si>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</si>
  <si>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</si>
  <si>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</si>
  <si>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</si>
  <si>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</si>
  <si>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</si>
  <si>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</si>
  <si>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</si>
  <si>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</si>
  <si>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</si>
  <si>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</si>
  <si>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</si>
  <si>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</si>
  <si>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</si>
  <si>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</si>
  <si>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</si>
  <si>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</si>
  <si>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</si>
  <si>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</si>
  <si>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</si>
  <si>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</si>
  <si>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</si>
  <si>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</si>
  <si>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</si>
  <si>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</si>
  <si>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</si>
  <si>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</si>
  <si>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</si>
  <si>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</si>
  <si>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</si>
  <si>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</si>
  <si>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</si>
  <si>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</si>
  <si>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</si>
  <si>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</si>
  <si>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</si>
  <si>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</si>
  <si>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</si>
  <si>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</si>
  <si>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</si>
  <si>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</si>
  <si>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</si>
  <si>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</si>
  <si>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</si>
  <si>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</si>
  <si>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</si>
  <si>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</si>
  <si>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</si>
  <si>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</si>
  <si>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</si>
  <si>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</si>
  <si>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</si>
  <si>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</si>
  <si>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</si>
  <si>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</si>
  <si>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</si>
  <si>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</si>
  <si>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</si>
  <si>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</si>
  <si>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</si>
  <si>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</si>
  <si>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</si>
  <si>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</si>
  <si>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</si>
  <si>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</si>
  <si>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</si>
  <si>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</si>
  <si>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</si>
  <si>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</si>
  <si>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</si>
  <si>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</si>
  <si>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</si>
  <si>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</si>
  <si>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</si>
  <si>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</si>
  <si>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</si>
  <si>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</si>
  <si>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</si>
  <si>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</si>
  <si>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</si>
  <si>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</si>
  <si>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</si>
  <si>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</si>
  <si>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</si>
  <si>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</si>
  <si>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</si>
  <si>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</si>
  <si>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</si>
  <si>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</si>
  <si>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</si>
  <si>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</si>
  <si>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</si>
  <si>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</si>
  <si>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</si>
  <si>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</si>
  <si>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</si>
  <si>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</si>
  <si>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</si>
  <si>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</si>
  <si>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</si>
  <si>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</si>
  <si>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</si>
  <si>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</si>
  <si>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</si>
  <si>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</si>
  <si>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</si>
  <si>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</si>
  <si>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</si>
  <si>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</si>
  <si>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</si>
  <si>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</si>
  <si>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</si>
  <si>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</si>
  <si>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</si>
  <si>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</si>
  <si>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</si>
  <si>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</si>
  <si>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</si>
  <si>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</si>
  <si>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</si>
  <si>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</si>
  <si>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</si>
  <si>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</si>
  <si>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</si>
  <si>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</si>
  <si>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</si>
  <si>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</si>
  <si>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</si>
  <si>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</si>
  <si>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</si>
  <si>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</si>
  <si>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</si>
  <si>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</si>
  <si>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</si>
  <si>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</si>
  <si>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</si>
  <si>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</si>
  <si>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</si>
  <si>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</si>
  <si>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</si>
  <si>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</si>
  <si>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</si>
  <si>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</si>
  <si>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</si>
  <si>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</si>
  <si>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</si>
  <si>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</si>
  <si>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</si>
  <si>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</si>
  <si>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</si>
  <si>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</si>
  <si>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</si>
  <si>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</si>
  <si>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</si>
  <si>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</si>
  <si>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</si>
  <si>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</si>
  <si>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</si>
  <si>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</si>
  <si>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</si>
  <si>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</si>
  <si>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</si>
  <si>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</si>
  <si>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</si>
  <si>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</si>
  <si>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</si>
  <si>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</si>
  <si>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</si>
  <si>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</si>
  <si>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</si>
  <si>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</si>
  <si>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</si>
  <si>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</si>
  <si>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</si>
  <si>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</si>
  <si>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</si>
  <si>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</si>
  <si>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</si>
  <si>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</si>
  <si>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</si>
  <si>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</si>
  <si>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</si>
  <si>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</si>
  <si>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</si>
  <si>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</si>
  <si>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</si>
  <si>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</si>
  <si>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</si>
  <si>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</si>
  <si>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</si>
  <si>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</si>
  <si>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</si>
  <si>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</si>
  <si>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</si>
  <si>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</si>
  <si>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</si>
  <si>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</si>
  <si>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</si>
  <si>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</si>
  <si>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</si>
  <si>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</si>
  <si>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</si>
  <si>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</si>
  <si>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</si>
  <si>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</si>
  <si>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</si>
  <si>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</si>
  <si>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</si>
  <si>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</si>
  <si>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</si>
  <si>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</si>
  <si>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</si>
  <si>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</si>
  <si>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</si>
  <si>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</si>
  <si>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</si>
  <si>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</si>
  <si>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</si>
  <si>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</si>
  <si>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</si>
  <si>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</si>
  <si>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</si>
  <si>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</si>
  <si>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</si>
  <si>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</si>
  <si>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</si>
  <si>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</si>
  <si>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</si>
  <si>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</si>
  <si>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</si>
  <si>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</si>
  <si>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</si>
  <si>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</si>
  <si>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</si>
  <si>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</si>
  <si>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</si>
  <si>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</si>
  <si>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</si>
  <si>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</si>
  <si>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</si>
  <si>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</si>
  <si>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</si>
  <si>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</si>
  <si>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</si>
  <si>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</si>
  <si>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</si>
  <si>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</si>
  <si>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</si>
  <si>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</si>
  <si>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</si>
  <si>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</si>
  <si>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</si>
  <si>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</si>
  <si>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</si>
  <si>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</si>
  <si>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</si>
  <si>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</si>
  <si>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</si>
  <si>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</si>
  <si>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</si>
  <si>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</si>
  <si>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</si>
  <si>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</si>
  <si>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</si>
  <si>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</si>
  <si>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</si>
  <si>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</si>
  <si>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</si>
  <si>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</si>
  <si>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</si>
  <si>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</si>
  <si>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</si>
  <si>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</si>
  <si>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</si>
  <si>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</si>
  <si>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</si>
  <si>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</si>
  <si>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</si>
  <si>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</si>
  <si>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</si>
  <si>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</si>
  <si>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</si>
  <si>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</si>
  <si>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</si>
  <si>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</si>
  <si>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</si>
  <si>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</si>
  <si>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</si>
  <si>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</si>
  <si>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</si>
  <si>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</si>
  <si>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</si>
  <si>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</si>
  <si>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</si>
  <si>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</si>
  <si>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</si>
  <si>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</si>
  <si>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</si>
  <si>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</si>
  <si>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</si>
  <si>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</si>
  <si>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</si>
  <si>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</si>
  <si>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</si>
  <si>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</si>
  <si>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</si>
  <si>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</si>
  <si>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</si>
  <si>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</si>
  <si>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</si>
  <si>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</si>
  <si>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</si>
  <si>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</si>
  <si>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</si>
  <si>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</si>
  <si>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</si>
  <si>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</si>
  <si>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</si>
  <si>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</si>
  <si>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</si>
  <si>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</si>
  <si>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</si>
  <si>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</si>
  <si>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</si>
  <si>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</si>
  <si>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</si>
  <si>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</si>
  <si>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</si>
  <si>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</si>
  <si>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</si>
  <si>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</si>
  <si>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</si>
  <si>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</si>
  <si>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</si>
  <si>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</si>
  <si>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</si>
  <si>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</si>
  <si>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</si>
  <si>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</si>
  <si>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</si>
  <si>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</si>
  <si>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</si>
  <si>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</si>
  <si>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</si>
  <si>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</si>
  <si>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</si>
  <si>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</si>
  <si>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</si>
  <si>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</si>
  <si>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</si>
  <si>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</si>
  <si>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</si>
  <si>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</si>
  <si>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</si>
  <si>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</si>
  <si>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</si>
  <si>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</si>
  <si>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</si>
  <si>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</si>
  <si>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</si>
  <si>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</si>
  <si>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</si>
  <si>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</si>
  <si>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</si>
  <si>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</si>
  <si>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</si>
  <si>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</si>
  <si>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</si>
  <si>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</si>
  <si>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</si>
  <si>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</si>
  <si>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</si>
  <si>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</si>
  <si>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</si>
  <si>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</si>
  <si>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</si>
  <si>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</si>
  <si>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</si>
  <si>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</si>
  <si>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</si>
  <si>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</si>
  <si>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</si>
  <si>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</si>
  <si>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</si>
  <si>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</si>
  <si>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</si>
  <si>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</si>
  <si>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</si>
  <si>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</si>
  <si>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</si>
  <si>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</si>
  <si>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</si>
  <si>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</si>
  <si>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</si>
  <si>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</si>
  <si>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</si>
  <si>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</si>
  <si>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</si>
  <si>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</si>
  <si>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</si>
  <si>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</si>
  <si>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</si>
  <si>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</si>
  <si>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</si>
  <si>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</si>
  <si>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</si>
  <si>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</si>
  <si>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</si>
  <si>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</si>
  <si>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</si>
  <si>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</si>
  <si>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</si>
  <si>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</si>
  <si>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</si>
  <si>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</si>
  <si>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</si>
  <si>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</si>
  <si>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</si>
  <si>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</si>
  <si>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</si>
  <si>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</si>
  <si>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</si>
  <si>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</si>
  <si>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</si>
  <si>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</si>
  <si>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</si>
  <si>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</si>
  <si>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</si>
  <si>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</si>
  <si>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</si>
  <si>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</si>
  <si>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</si>
  <si>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</si>
  <si>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</si>
  <si>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</si>
  <si>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</si>
  <si>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</si>
  <si>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</si>
  <si>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</si>
  <si>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</si>
  <si>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</si>
  <si>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</si>
  <si>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</si>
  <si>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</si>
  <si>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</si>
  <si>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</si>
  <si>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</si>
  <si>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</si>
  <si>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</si>
  <si>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</si>
  <si>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</si>
  <si>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</si>
  <si>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</si>
  <si>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</si>
  <si>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</si>
  <si>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</si>
  <si>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</si>
  <si>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</si>
  <si>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</si>
  <si>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</si>
  <si>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</si>
  <si>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</si>
  <si>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</si>
  <si>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</si>
  <si>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</si>
  <si>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</si>
  <si>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</si>
  <si>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</si>
  <si>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</si>
  <si>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</si>
  <si>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</si>
  <si>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</si>
  <si>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</si>
  <si>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</si>
  <si>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</si>
  <si>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</si>
  <si>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</si>
  <si>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</si>
  <si>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</si>
  <si>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</si>
  <si>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</si>
  <si>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</si>
  <si>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</si>
  <si>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</si>
  <si>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</si>
  <si>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</si>
  <si>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</si>
  <si>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</si>
  <si>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</si>
  <si>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</si>
  <si>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</si>
  <si>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</si>
  <si>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</si>
  <si>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</si>
  <si>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</si>
  <si>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</si>
  <si>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</si>
  <si>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</si>
  <si>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</si>
  <si>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</si>
  <si>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</si>
  <si>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</si>
  <si>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</si>
  <si>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</si>
  <si>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</si>
  <si>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</si>
  <si>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</si>
  <si>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</si>
  <si>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</si>
  <si>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</si>
  <si>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</si>
  <si>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</si>
  <si>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</si>
  <si>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</si>
  <si>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</si>
  <si>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</si>
  <si>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</si>
  <si>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</si>
  <si>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</si>
  <si>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</si>
  <si>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</si>
  <si>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</si>
  <si>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</si>
  <si>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</si>
  <si>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</si>
  <si>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</si>
  <si>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</si>
  <si>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</si>
  <si>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</si>
  <si>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</si>
  <si>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</si>
  <si>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</si>
  <si>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</si>
  <si>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</si>
  <si>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</si>
  <si>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</si>
  <si>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</si>
  <si>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</si>
  <si>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</si>
  <si>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</si>
  <si>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</si>
  <si>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</si>
  <si>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</si>
  <si>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</si>
  <si>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</si>
  <si>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</si>
  <si>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</si>
  <si>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</si>
  <si>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</si>
  <si>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</si>
  <si>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</si>
  <si>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</si>
  <si>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</si>
  <si>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</si>
  <si>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</si>
  <si>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</si>
  <si>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</si>
  <si>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</si>
  <si>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</si>
  <si>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</si>
  <si>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</si>
  <si>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</si>
  <si>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</si>
  <si>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</si>
  <si>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</si>
  <si>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</si>
  <si>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</si>
  <si>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</si>
  <si>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</si>
  <si>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</si>
  <si>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</si>
  <si>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</si>
  <si>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</si>
  <si>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</si>
  <si>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</si>
  <si>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</si>
  <si>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</si>
  <si>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</si>
  <si>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</si>
  <si>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</si>
  <si>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</si>
  <si>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</si>
  <si>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</si>
  <si>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</si>
  <si>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</si>
  <si>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</si>
  <si>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</si>
  <si>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</si>
  <si>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</si>
  <si>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</si>
  <si>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</si>
  <si>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</si>
  <si>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</si>
  <si>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</si>
  <si>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</si>
  <si>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</si>
  <si>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</si>
  <si>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</si>
  <si>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</si>
  <si>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</si>
  <si>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</si>
  <si>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</si>
  <si>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</si>
  <si>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</si>
  <si>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</si>
  <si>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</si>
  <si>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</si>
  <si>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</si>
  <si>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</si>
  <si>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</si>
  <si>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</si>
  <si>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</si>
  <si>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</si>
  <si>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</si>
  <si>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</si>
  <si>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</si>
  <si>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</si>
  <si>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</si>
  <si>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</si>
  <si>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</si>
  <si>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</si>
  <si>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</si>
  <si>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</si>
  <si>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</si>
  <si>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</si>
  <si>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</si>
  <si>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</si>
  <si>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</si>
  <si>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</si>
  <si>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</si>
  <si>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</si>
  <si>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</si>
  <si>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</si>
  <si>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</si>
  <si>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</si>
  <si>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</si>
  <si>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</si>
  <si>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</si>
  <si>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</si>
  <si>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</si>
  <si>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</si>
  <si>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</si>
  <si>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</si>
  <si>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</si>
  <si>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</si>
  <si>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</si>
  <si>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</si>
  <si>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</si>
  <si>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</si>
  <si>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</si>
  <si>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</si>
  <si>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</si>
  <si>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</si>
  <si>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</si>
  <si>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</si>
  <si>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</si>
  <si>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</si>
  <si>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</si>
  <si>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</si>
  <si>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</si>
  <si>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</si>
  <si>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</si>
  <si>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</si>
  <si>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</si>
  <si>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</si>
  <si>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</si>
  <si>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</si>
  <si>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</si>
  <si>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</si>
  <si>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</si>
  <si>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</si>
  <si>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</si>
  <si>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</si>
  <si>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</si>
  <si>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</si>
  <si>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</si>
  <si>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</si>
  <si>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</si>
  <si>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</si>
  <si>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</si>
  <si>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</si>
  <si>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</si>
  <si>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</si>
  <si>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</si>
  <si>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</si>
  <si>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</si>
  <si>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</si>
  <si>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</si>
  <si>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</si>
  <si>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</si>
  <si>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</si>
  <si>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</si>
  <si>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</si>
  <si>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</si>
  <si>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</si>
  <si>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</si>
  <si>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</si>
  <si>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</si>
  <si>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</si>
  <si>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</si>
  <si>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</si>
  <si>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</si>
  <si>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</si>
  <si>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</si>
  <si>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</si>
  <si>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</si>
  <si>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</si>
  <si>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</si>
  <si>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</si>
  <si>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</si>
  <si>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</si>
  <si>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</si>
  <si>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</si>
  <si>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</si>
  <si>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</si>
  <si>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</si>
  <si>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</si>
  <si>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</si>
  <si>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</si>
  <si>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</si>
  <si>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</si>
  <si>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</si>
  <si>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</si>
  <si>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</si>
  <si>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</si>
  <si>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</si>
  <si>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</si>
  <si>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</si>
  <si>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</si>
  <si>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</si>
  <si>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</si>
  <si>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</si>
  <si>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</si>
  <si>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</si>
  <si>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</si>
  <si>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</si>
  <si>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</si>
  <si>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</si>
  <si>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</si>
  <si>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</si>
  <si>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</si>
  <si>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</si>
  <si>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</si>
  <si>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</si>
  <si>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</si>
  <si>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</si>
  <si>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</si>
  <si>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</si>
  <si>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</si>
  <si>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</si>
  <si>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</si>
  <si>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</si>
  <si>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</si>
  <si>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</si>
  <si>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</si>
  <si>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</si>
  <si>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</si>
  <si>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</si>
  <si>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</si>
  <si>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</si>
  <si>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</si>
  <si>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</si>
  <si>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</si>
  <si>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</si>
  <si>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</si>
  <si>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</si>
  <si>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</si>
  <si>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</si>
  <si>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</si>
  <si>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</si>
  <si>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</si>
  <si>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</si>
  <si>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</si>
  <si>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</si>
  <si>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</si>
  <si>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</si>
  <si>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</si>
  <si>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</si>
  <si>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</si>
  <si>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</si>
  <si>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</si>
  <si>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</si>
  <si>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</si>
  <si>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</si>
  <si>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</si>
  <si>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</si>
  <si>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</si>
  <si>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</si>
  <si>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</si>
  <si>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</si>
  <si>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</si>
  <si>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</si>
  <si>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</si>
  <si>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</si>
  <si>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</si>
  <si>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</si>
  <si>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</si>
  <si>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</si>
  <si>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</si>
  <si>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</si>
  <si>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</si>
  <si>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</si>
  <si>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</si>
  <si>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</si>
  <si>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</si>
  <si>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</si>
  <si>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</si>
  <si>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</si>
  <si>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</si>
  <si>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</si>
  <si>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</si>
  <si>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</si>
  <si>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</si>
  <si>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</si>
  <si>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</si>
  <si>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</si>
  <si>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</si>
  <si>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</si>
  <si>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</si>
  <si>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</si>
  <si>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</si>
  <si>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</si>
  <si>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</si>
  <si>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</si>
  <si>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</si>
  <si>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</si>
  <si>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</si>
  <si>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</si>
  <si>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</si>
  <si>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</si>
  <si>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</si>
  <si>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</si>
  <si>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</si>
  <si>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</si>
  <si>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</si>
  <si>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</si>
  <si>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</si>
  <si>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</si>
  <si>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</si>
  <si>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</si>
  <si>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</si>
  <si>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</si>
  <si>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</si>
  <si>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</si>
  <si>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</si>
  <si>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</si>
  <si>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</si>
  <si>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</si>
  <si>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</si>
  <si>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</si>
  <si>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</si>
  <si>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</si>
  <si>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</si>
  <si>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</si>
  <si>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</si>
  <si>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</si>
  <si>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</si>
  <si>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</si>
  <si>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</si>
  <si>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</si>
  <si>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</si>
  <si>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</si>
  <si>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</si>
  <si>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</si>
  <si>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</si>
  <si>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</si>
  <si>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</si>
  <si>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</si>
  <si>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</si>
  <si>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</si>
  <si>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</si>
  <si>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</si>
  <si>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</si>
  <si>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</si>
  <si>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</si>
  <si>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</si>
  <si>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</si>
  <si>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</si>
  <si>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</si>
  <si>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</si>
  <si>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</si>
  <si>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</si>
  <si>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</si>
  <si>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</si>
  <si>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</si>
  <si>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</si>
  <si>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</si>
  <si>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</si>
  <si>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</si>
  <si>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</si>
  <si>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</si>
  <si>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</si>
  <si>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</si>
  <si>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</si>
  <si>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</si>
  <si>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</si>
  <si>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</si>
  <si>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</si>
  <si>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</si>
  <si>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</si>
  <si>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</si>
  <si>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</si>
  <si>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</si>
  <si>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</si>
  <si>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</si>
  <si>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</si>
  <si>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</si>
  <si>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</si>
  <si>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</si>
  <si>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</si>
  <si>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</si>
  <si>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</si>
  <si>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</si>
  <si>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</si>
  <si>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</si>
  <si>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</si>
  <si>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</si>
  <si>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</si>
  <si>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</si>
  <si>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</si>
  <si>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</si>
  <si>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</si>
  <si>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</si>
  <si>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</si>
  <si>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</si>
  <si>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</si>
  <si>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</si>
  <si>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</si>
  <si>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</si>
  <si>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</si>
  <si>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</si>
  <si>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</si>
  <si>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</si>
  <si>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</si>
  <si>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</si>
  <si>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</si>
  <si>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</si>
  <si>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</si>
  <si>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</si>
  <si>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</si>
  <si>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</si>
  <si>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</si>
  <si>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</si>
  <si>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</si>
  <si>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</si>
  <si>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</si>
  <si>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</si>
  <si>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</si>
  <si>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</si>
  <si>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</si>
  <si>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</si>
  <si>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</si>
  <si>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</si>
  <si>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</si>
  <si>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</si>
  <si>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</si>
  <si>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</si>
  <si>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</si>
  <si>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</si>
  <si>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</si>
  <si>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</si>
  <si>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</si>
  <si>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</si>
  <si>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</si>
  <si>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</si>
  <si>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</si>
  <si>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</si>
  <si>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</si>
  <si>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</si>
  <si>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</si>
  <si>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</si>
  <si>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</si>
  <si>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</si>
  <si>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</si>
  <si>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</si>
  <si>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</si>
  <si>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</si>
  <si>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</si>
  <si>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</si>
  <si>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</si>
  <si>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</si>
  <si>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</si>
  <si>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</si>
  <si>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</si>
  <si>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</si>
  <si>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</si>
  <si>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</si>
  <si>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</si>
  <si>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</si>
  <si>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</si>
  <si>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</si>
  <si>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</si>
  <si>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</si>
  <si>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</si>
  <si>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</si>
  <si>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</si>
  <si>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</si>
  <si>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</si>
  <si>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</si>
  <si>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</si>
  <si>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</si>
  <si>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</si>
  <si>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</si>
  <si>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</si>
  <si>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</si>
  <si>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</si>
  <si>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</si>
  <si>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</si>
  <si>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</si>
  <si>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</si>
  <si>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</si>
  <si>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</si>
  <si>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</si>
  <si>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</si>
  <si>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</si>
  <si>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</si>
  <si>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</si>
  <si>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</si>
  <si>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</si>
  <si>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</si>
  <si>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</si>
  <si>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</si>
  <si>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</si>
  <si>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</si>
  <si>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</si>
  <si>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</si>
  <si>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</si>
  <si>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</si>
  <si>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</si>
  <si>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</si>
  <si>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</si>
  <si>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</si>
  <si>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</si>
  <si>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</si>
  <si>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</si>
  <si>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</si>
  <si>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</si>
  <si>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</si>
  <si>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</si>
  <si>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</si>
  <si>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</si>
  <si>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</si>
  <si>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</si>
  <si>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</si>
  <si>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</si>
  <si>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</si>
  <si>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</si>
  <si>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</si>
  <si>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</si>
  <si>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</si>
  <si>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</si>
  <si>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</si>
  <si>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</si>
  <si>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</si>
  <si>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</si>
  <si>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</si>
  <si>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</si>
  <si>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</si>
  <si>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</si>
  <si>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</si>
  <si>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</si>
  <si>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</si>
  <si>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</si>
  <si>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</si>
  <si>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</si>
  <si>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</si>
  <si>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</si>
  <si>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</si>
  <si>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</si>
  <si>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</si>
  <si>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</si>
  <si>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</si>
  <si>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</si>
  <si>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</si>
  <si>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</si>
  <si>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</si>
  <si>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</si>
  <si>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</si>
  <si>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</si>
  <si>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</si>
  <si>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</si>
  <si>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</si>
  <si>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</si>
  <si>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</si>
  <si>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</si>
  <si>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</si>
  <si>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</si>
  <si>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</si>
  <si>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</si>
  <si>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</si>
  <si>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</si>
  <si>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</si>
  <si>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</si>
  <si>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</si>
  <si>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</si>
  <si>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</si>
  <si>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</si>
  <si>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</si>
  <si>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</si>
  <si>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</si>
  <si>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</si>
  <si>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</si>
  <si>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</si>
  <si>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</si>
  <si>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</si>
  <si>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</si>
  <si>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</si>
  <si>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</si>
  <si>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</si>
  <si>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</si>
  <si>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</si>
  <si>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</si>
  <si>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</si>
  <si>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</si>
  <si>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</si>
  <si>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</si>
  <si>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</si>
  <si>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</si>
  <si>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</si>
  <si>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</si>
  <si>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</si>
  <si>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</si>
  <si>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</si>
  <si>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</si>
  <si>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</si>
  <si>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</si>
  <si>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</si>
  <si>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</si>
  <si>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</si>
  <si>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</si>
  <si>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</si>
  <si>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</si>
  <si>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</si>
  <si>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</si>
  <si>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</si>
  <si>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</si>
  <si>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</si>
  <si>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</si>
  <si>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</si>
  <si>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</si>
  <si>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</si>
  <si>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</si>
  <si>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</si>
  <si>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</si>
  <si>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</si>
  <si>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</si>
  <si>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</si>
  <si>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</si>
  <si>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</si>
  <si>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</si>
  <si>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</si>
  <si>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</si>
  <si>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</si>
  <si>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</si>
  <si>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</si>
  <si>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</si>
  <si>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</si>
  <si>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</si>
  <si>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</si>
  <si>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</si>
  <si>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</si>
  <si>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</si>
  <si>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</si>
  <si>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</si>
  <si>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</si>
  <si>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</si>
  <si>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</si>
  <si>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</si>
  <si>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</si>
  <si>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</si>
  <si>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</si>
  <si>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</si>
  <si>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</si>
  <si>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</si>
  <si>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</si>
  <si>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</si>
  <si>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</si>
  <si>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</si>
  <si>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</si>
  <si>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</si>
  <si>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</si>
  <si>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</si>
  <si>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</si>
  <si>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</si>
  <si>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</si>
  <si>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</si>
  <si>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</si>
  <si>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</si>
  <si>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</si>
  <si>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</si>
  <si>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</si>
  <si>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</si>
  <si>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</si>
  <si>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</si>
  <si>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</si>
  <si>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</si>
  <si>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</si>
  <si>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</si>
  <si>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</si>
  <si>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</si>
  <si>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</si>
  <si>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</si>
  <si>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</si>
  <si>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</si>
  <si>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</si>
  <si>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</si>
  <si>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</si>
  <si>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</si>
  <si>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</si>
  <si>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</si>
  <si>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</si>
  <si>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</si>
  <si>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</si>
  <si>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</si>
  <si>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</si>
  <si>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</si>
  <si>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</si>
  <si>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</si>
  <si>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</si>
  <si>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</si>
  <si>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</si>
  <si>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</si>
  <si>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</si>
  <si>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</si>
  <si>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</si>
  <si>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</si>
  <si>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</si>
  <si>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</si>
  <si>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</si>
  <si>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</si>
  <si>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</si>
  <si>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</si>
  <si>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</si>
  <si>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</si>
  <si>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</si>
  <si>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</si>
  <si>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</si>
  <si>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</si>
  <si>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</si>
  <si>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</si>
  <si>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</si>
  <si>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</si>
  <si>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</si>
  <si>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</si>
  <si>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</si>
  <si>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</si>
  <si>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</si>
  <si>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</si>
  <si>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</si>
  <si>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</si>
  <si>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</si>
  <si>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</si>
  <si>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</si>
  <si>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</si>
  <si>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</si>
  <si>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</si>
  <si>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</si>
  <si>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</si>
  <si>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</si>
  <si>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</si>
  <si>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</si>
  <si>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</si>
  <si>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</si>
  <si>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</si>
  <si>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</si>
  <si>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</si>
  <si>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</si>
  <si>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</si>
  <si>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</si>
  <si>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</si>
  <si>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</si>
  <si>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</si>
  <si>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</si>
  <si>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</si>
  <si>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</si>
  <si>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</si>
  <si>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</si>
  <si>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</si>
  <si>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</si>
  <si>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</si>
  <si>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</si>
  <si>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</si>
  <si>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</si>
  <si>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</si>
  <si>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</si>
  <si>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</si>
  <si>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</si>
  <si>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</si>
  <si>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</si>
  <si>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</si>
  <si>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</si>
  <si>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</si>
  <si>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</si>
  <si>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</si>
  <si>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</si>
  <si>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</si>
  <si>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</si>
  <si>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</si>
  <si>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</si>
  <si>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</si>
  <si>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</si>
  <si>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</si>
  <si>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</si>
  <si>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</si>
  <si>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</si>
  <si>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</si>
  <si>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</si>
  <si>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</si>
  <si>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</si>
  <si>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</si>
  <si>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</si>
  <si>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</si>
  <si>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</si>
  <si>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</si>
  <si>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</si>
  <si>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</si>
  <si>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</si>
  <si>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</si>
  <si>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</si>
  <si>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</si>
  <si>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</si>
  <si>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</si>
  <si>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</si>
  <si>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</si>
  <si>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</si>
  <si>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</si>
  <si>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</si>
  <si>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</si>
  <si>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</si>
  <si>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</si>
  <si>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</si>
  <si>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</si>
  <si>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</si>
  <si>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</si>
  <si>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</si>
  <si>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</si>
  <si>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</si>
  <si>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</si>
  <si>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</si>
  <si>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</si>
  <si>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</si>
  <si>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</si>
  <si>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</si>
  <si>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</si>
  <si>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</si>
  <si>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</si>
  <si>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</si>
  <si>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</si>
  <si>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</si>
  <si>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</si>
  <si>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</si>
  <si>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</si>
  <si>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</si>
  <si>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</si>
  <si>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</si>
  <si>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</si>
  <si>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</si>
  <si>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</si>
  <si>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</si>
  <si>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</si>
  <si>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</si>
  <si>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</si>
  <si>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</si>
  <si>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</si>
  <si>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</si>
  <si>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</si>
  <si>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</si>
  <si>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</si>
  <si>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</si>
  <si>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</si>
  <si>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</si>
  <si>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</si>
  <si>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</si>
  <si>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</si>
  <si>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</si>
  <si>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</si>
  <si>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</si>
  <si>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</si>
  <si>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</si>
  <si>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</si>
  <si>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</si>
  <si>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</si>
  <si>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</si>
  <si>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</si>
  <si>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</si>
  <si>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</si>
  <si>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</si>
  <si>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</si>
  <si>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</si>
  <si>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</si>
  <si>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</si>
  <si>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</si>
  <si>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</si>
  <si>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</si>
  <si>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</si>
  <si>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</si>
  <si>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</si>
  <si>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</si>
  <si>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</si>
  <si>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</si>
  <si>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</si>
  <si>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</si>
  <si>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</si>
  <si>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</si>
  <si>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</si>
  <si>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</si>
  <si>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</si>
  <si>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</si>
  <si>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</si>
  <si>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</si>
  <si>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</si>
  <si>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</si>
  <si>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</si>
  <si>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</si>
  <si>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</si>
  <si>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</si>
  <si>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</si>
  <si>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</si>
  <si>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</si>
  <si>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</si>
  <si>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</si>
  <si>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</si>
  <si>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</si>
  <si>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</si>
  <si>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</si>
  <si>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</si>
  <si>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</si>
  <si>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</si>
  <si>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</si>
  <si>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</si>
  <si>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</si>
  <si>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</si>
  <si>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</si>
  <si>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</si>
  <si>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</si>
  <si>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</si>
  <si>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</si>
  <si>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</si>
  <si>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</si>
  <si>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</si>
  <si>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</si>
  <si>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</si>
  <si>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</si>
  <si>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</si>
  <si>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</si>
  <si>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</si>
  <si>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</si>
  <si>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</si>
  <si>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</si>
  <si>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</si>
  <si>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</si>
  <si>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</si>
  <si>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</si>
  <si>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</si>
  <si>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</si>
  <si>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</si>
  <si>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</si>
  <si>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</si>
  <si>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</si>
  <si>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</si>
  <si>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</si>
  <si>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</si>
  <si>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</si>
  <si>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</si>
  <si>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</si>
  <si>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</si>
  <si>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</si>
  <si>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</si>
  <si>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</si>
  <si>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</si>
  <si>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</si>
  <si>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</si>
  <si>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</si>
  <si>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</si>
  <si>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</si>
  <si>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</si>
  <si>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</si>
  <si>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</si>
  <si>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</si>
  <si>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</si>
  <si>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</si>
  <si>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</si>
  <si>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</si>
  <si>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</si>
  <si>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</si>
  <si>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</si>
  <si>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</si>
  <si>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</si>
  <si>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</si>
  <si>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</si>
  <si>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</si>
  <si>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</si>
  <si>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</si>
  <si>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</si>
  <si>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</si>
  <si>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</si>
  <si>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</si>
  <si>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</si>
  <si>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</si>
  <si>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</si>
  <si>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</si>
  <si>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</si>
  <si>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</si>
  <si>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</si>
  <si>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</si>
  <si>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</si>
  <si>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</si>
  <si>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</si>
  <si>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</si>
  <si>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</si>
  <si>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</si>
  <si>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</si>
  <si>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</si>
  <si>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</si>
  <si>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</si>
  <si>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</si>
  <si>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</si>
  <si>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</si>
  <si>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</si>
  <si>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</si>
  <si>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</si>
  <si>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</si>
  <si>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</si>
  <si>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</si>
  <si>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</si>
  <si>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</si>
  <si>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</si>
  <si>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</si>
  <si>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</si>
  <si>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</si>
  <si>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</si>
  <si>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</si>
  <si>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</si>
  <si>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</si>
  <si>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</si>
  <si>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</si>
  <si>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</si>
  <si>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</si>
  <si>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</si>
  <si>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</si>
  <si>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</si>
  <si>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</si>
  <si>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</si>
  <si>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</si>
  <si>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</si>
  <si>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</si>
  <si>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</si>
  <si>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</si>
  <si>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</si>
  <si>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</si>
  <si>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</si>
  <si>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</si>
  <si>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</si>
  <si>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</si>
  <si>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</si>
  <si>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</si>
  <si>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</si>
  <si>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</si>
  <si>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</si>
  <si>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</si>
  <si>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</si>
  <si>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</si>
  <si>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</si>
  <si>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</si>
  <si>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</si>
  <si>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</si>
  <si>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</si>
  <si>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</si>
  <si>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</si>
  <si>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</si>
  <si>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</si>
  <si>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</si>
  <si>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</si>
  <si>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</si>
  <si>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</si>
  <si>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</si>
  <si>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</si>
  <si>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</si>
  <si>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</si>
  <si>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</si>
  <si>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</si>
  <si>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</si>
  <si>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</si>
  <si>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</si>
  <si>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</si>
  <si>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</si>
  <si>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</si>
  <si>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</si>
  <si>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</si>
  <si>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</si>
  <si>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</si>
  <si>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</si>
  <si>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</si>
  <si>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</si>
  <si>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</si>
  <si>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</si>
  <si>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</si>
  <si>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</si>
  <si>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</si>
  <si>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</si>
  <si>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</si>
  <si>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</si>
  <si>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</si>
  <si>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</si>
  <si>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</si>
  <si>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</si>
  <si>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</si>
  <si>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</si>
  <si>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</si>
  <si>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</si>
  <si>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</si>
  <si>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</si>
  <si>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</si>
  <si>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</si>
  <si>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</si>
  <si>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</si>
  <si>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</si>
  <si>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</si>
  <si>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</si>
  <si>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</si>
  <si>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</si>
  <si>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</si>
  <si>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</si>
  <si>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</si>
  <si>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</si>
  <si>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</si>
  <si>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</si>
  <si>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</si>
  <si>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</si>
  <si>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</si>
  <si>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</si>
  <si>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</si>
  <si>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</si>
  <si>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</si>
  <si>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</si>
  <si>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</si>
  <si>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</si>
  <si>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</si>
  <si>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</si>
  <si>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</si>
  <si>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</si>
  <si>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</si>
  <si>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</si>
  <si>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</si>
  <si>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</si>
  <si>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</si>
  <si>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</si>
  <si>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</si>
  <si>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</si>
  <si>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</si>
  <si>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</si>
  <si>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</si>
  <si>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</si>
  <si>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</si>
  <si>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</si>
  <si>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</si>
  <si>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</si>
  <si>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</si>
  <si>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</si>
  <si>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</si>
  <si>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</si>
  <si>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</si>
  <si>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</si>
  <si>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</si>
  <si>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</si>
  <si>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</si>
  <si>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</si>
  <si>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</si>
  <si>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</si>
  <si>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</si>
  <si>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</si>
  <si>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</si>
  <si>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</si>
  <si>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</si>
  <si>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</si>
  <si>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</si>
  <si>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</si>
  <si>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</si>
  <si>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</si>
  <si>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</si>
  <si>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</si>
  <si>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</si>
  <si>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</si>
  <si>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</si>
  <si>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</si>
  <si>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</si>
  <si>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</si>
  <si>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</si>
  <si>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</si>
  <si>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</si>
  <si>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</si>
  <si>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</si>
  <si>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</si>
  <si>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</si>
  <si>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</si>
  <si>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</si>
  <si>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</si>
  <si>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</si>
  <si>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</si>
  <si>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</si>
  <si>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</si>
  <si>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</si>
  <si>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</si>
  <si>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</si>
  <si>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</si>
  <si>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</si>
  <si>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</si>
  <si>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</si>
  <si>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</si>
  <si>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</si>
  <si>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</si>
  <si>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</si>
  <si>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</si>
  <si>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</si>
  <si>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</si>
  <si>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</si>
  <si>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</si>
  <si>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</si>
  <si>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</si>
  <si>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</si>
  <si>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</si>
  <si>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</si>
  <si>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</si>
  <si>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</si>
  <si>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</si>
  <si>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</si>
  <si>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</si>
  <si>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</si>
  <si>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</si>
  <si>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</si>
  <si>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</si>
  <si>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</si>
  <si>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</si>
  <si>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</si>
  <si>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</si>
  <si>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</si>
  <si>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</si>
  <si>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</si>
  <si>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</si>
  <si>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</si>
  <si>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</si>
  <si>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</si>
  <si>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</si>
  <si>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</si>
  <si>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</si>
  <si>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</si>
  <si>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</si>
  <si>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</si>
  <si>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</si>
  <si>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</si>
  <si>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</si>
  <si>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</si>
  <si>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</si>
  <si>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</si>
  <si>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</si>
  <si>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</si>
  <si>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</si>
  <si>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</si>
  <si>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</si>
  <si>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</si>
  <si>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</si>
  <si>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</si>
  <si>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</si>
  <si>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</si>
  <si>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</si>
  <si>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</si>
  <si>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</si>
  <si>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</si>
  <si>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</si>
  <si>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</si>
  <si>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</si>
  <si>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</si>
  <si>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</si>
  <si>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</si>
  <si>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</si>
  <si>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</si>
  <si>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</si>
  <si>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</si>
  <si>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</si>
  <si>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</si>
  <si>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</si>
  <si>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</si>
  <si>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</si>
  <si>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</si>
  <si>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</si>
  <si>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</si>
  <si>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</si>
  <si>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</si>
  <si>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</si>
  <si>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</si>
  <si>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</si>
  <si>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</si>
  <si>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</si>
  <si>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</si>
  <si>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</si>
  <si>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</si>
  <si>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</si>
  <si>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</si>
  <si>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</si>
  <si>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</si>
  <si>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</si>
  <si>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</si>
  <si>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</si>
  <si>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</si>
  <si>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</si>
  <si>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</si>
  <si>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</si>
  <si>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</si>
  <si>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</si>
  <si>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</si>
  <si>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</si>
  <si>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</si>
  <si>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</si>
  <si>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</si>
  <si>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</si>
  <si>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</si>
  <si>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</si>
  <si>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</si>
  <si>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</si>
  <si>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</si>
  <si>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</si>
  <si>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</si>
  <si>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</si>
  <si>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</si>
  <si>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</si>
  <si>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</si>
  <si>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</si>
  <si>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</si>
  <si>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</si>
  <si>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</si>
  <si>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</si>
  <si>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</si>
  <si>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</si>
  <si>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</si>
  <si>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</si>
  <si>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</si>
  <si>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</si>
  <si>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</si>
  <si>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</si>
  <si>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</si>
  <si>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</si>
  <si>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</si>
  <si>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</si>
  <si>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</si>
  <si>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</si>
  <si>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</si>
  <si>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</si>
  <si>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</si>
  <si>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</si>
  <si>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</si>
  <si>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</si>
  <si>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</si>
  <si>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</si>
  <si>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</si>
  <si>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</si>
  <si>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</si>
  <si>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</si>
  <si>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</si>
  <si>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</si>
  <si>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</si>
  <si>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</si>
  <si>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</si>
  <si>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</si>
  <si>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</si>
  <si>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</si>
  <si>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</si>
  <si>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</si>
  <si>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</si>
  <si>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</si>
  <si>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</si>
  <si>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</si>
  <si>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</si>
  <si>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</si>
  <si>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</si>
  <si>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</si>
  <si>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</si>
  <si>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</si>
  <si>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</si>
  <si>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</si>
  <si>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</si>
  <si>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</si>
  <si>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</si>
  <si>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</si>
  <si>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</si>
  <si>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</si>
  <si>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</si>
  <si>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</si>
  <si>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</si>
  <si>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</si>
  <si>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</si>
  <si>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</si>
  <si>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</si>
  <si>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</si>
  <si>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</si>
  <si>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</si>
  <si>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</si>
  <si>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</si>
  <si>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</si>
  <si>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</si>
  <si>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</si>
  <si>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</si>
  <si>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</si>
  <si>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</si>
  <si>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</si>
  <si>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</si>
  <si>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</si>
  <si>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</si>
  <si>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</si>
  <si>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</si>
  <si>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</si>
  <si>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</si>
  <si>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</si>
  <si>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</si>
  <si>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</si>
  <si>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</si>
  <si>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</si>
  <si>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</si>
  <si>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</si>
  <si>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</si>
  <si>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</si>
  <si>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</si>
  <si>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</si>
  <si>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</si>
  <si>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</si>
  <si>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</si>
  <si>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</si>
  <si>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</si>
  <si>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</si>
  <si>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</si>
  <si>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</si>
  <si>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</si>
  <si>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</si>
  <si>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</si>
  <si>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</si>
  <si>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</si>
  <si>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</si>
  <si>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</si>
  <si>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</si>
  <si>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</si>
  <si>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</si>
  <si>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</si>
  <si>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</si>
  <si>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</si>
  <si>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</si>
  <si>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</si>
  <si>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</si>
  <si>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</si>
  <si>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</si>
  <si>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</si>
  <si>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</si>
  <si>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</si>
  <si>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</si>
  <si>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</si>
  <si>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</si>
  <si>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</si>
  <si>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</si>
  <si>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</si>
  <si>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</si>
  <si>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</si>
  <si>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</si>
  <si>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</si>
  <si>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</si>
  <si>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</si>
  <si>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</si>
  <si>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</si>
  <si>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</si>
  <si>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</si>
  <si>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</si>
  <si>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</si>
  <si>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</si>
  <si>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</si>
  <si>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</si>
  <si>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</si>
  <si>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</si>
  <si>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</si>
  <si>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</si>
  <si>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</si>
  <si>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</si>
  <si>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</si>
  <si>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</si>
  <si>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</si>
  <si>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</si>
  <si>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</si>
  <si>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</si>
  <si>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</si>
  <si>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</si>
  <si>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</si>
  <si>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</si>
  <si>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</si>
  <si>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</si>
  <si>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</si>
  <si>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</si>
  <si>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</si>
  <si>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</si>
  <si>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</si>
  <si>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</si>
  <si>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</si>
  <si>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</si>
  <si>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</si>
  <si>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</si>
  <si>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</si>
  <si>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</si>
  <si>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</si>
  <si>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</si>
  <si>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</si>
  <si>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</si>
  <si>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</si>
  <si>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</si>
  <si>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</si>
  <si>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</si>
  <si>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</si>
  <si>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</si>
  <si>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</si>
  <si>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</si>
  <si>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</si>
  <si>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</si>
  <si>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</si>
  <si>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</si>
  <si>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</si>
  <si>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</si>
  <si>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</si>
  <si>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</si>
  <si>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</si>
  <si>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</si>
  <si>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</si>
  <si>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</si>
  <si>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</si>
  <si>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</si>
  <si>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</si>
  <si>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</si>
  <si>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</si>
  <si>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</si>
  <si>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</si>
  <si>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</si>
  <si>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</si>
  <si>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</si>
  <si>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</si>
  <si>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</si>
  <si>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</si>
  <si>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</si>
  <si>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</si>
  <si>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</si>
  <si>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</si>
  <si>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</si>
  <si>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</si>
  <si>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</si>
  <si>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</si>
  <si>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</si>
  <si>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</si>
  <si>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</si>
  <si>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</si>
  <si>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</si>
  <si>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</si>
  <si>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</si>
  <si>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</si>
  <si>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</si>
  <si>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</si>
  <si>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</si>
  <si>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</si>
  <si>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</si>
  <si>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</si>
  <si>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</si>
  <si>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</si>
  <si>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</si>
  <si>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</si>
  <si>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</si>
  <si>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</si>
  <si>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</si>
  <si>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</si>
  <si>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</si>
  <si>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</si>
  <si>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</si>
  <si>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</si>
  <si>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</si>
  <si>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</si>
  <si>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</si>
  <si>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</si>
  <si>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</si>
  <si>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</si>
  <si>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</si>
  <si>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</si>
  <si>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</si>
  <si>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</si>
  <si>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</si>
  <si>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</si>
  <si>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</si>
  <si>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</si>
  <si>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</si>
  <si>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</si>
  <si>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</si>
  <si>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</si>
  <si>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</si>
  <si>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</si>
  <si>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</si>
  <si>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</si>
  <si>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</si>
  <si>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</si>
  <si>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</si>
  <si>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</si>
  <si>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</si>
  <si>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</si>
  <si>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</si>
  <si>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</si>
  <si>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</si>
  <si>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</si>
  <si>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</si>
  <si>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</si>
  <si>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</si>
  <si>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</si>
  <si>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</si>
  <si>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</si>
  <si>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</si>
  <si>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</si>
  <si>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</si>
  <si>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</si>
  <si>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</si>
  <si>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</si>
  <si>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</si>
  <si>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</si>
  <si>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</si>
  <si>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</si>
  <si>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</si>
  <si>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</si>
  <si>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</si>
  <si>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</si>
  <si>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</si>
  <si>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</si>
  <si>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</si>
  <si>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</si>
  <si>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</si>
  <si>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</si>
  <si>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</si>
  <si>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</si>
  <si>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</si>
  <si>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</si>
  <si>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</si>
  <si>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</si>
  <si>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</si>
  <si>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</si>
  <si>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</si>
  <si>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</si>
  <si>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</si>
  <si>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</si>
  <si>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</si>
  <si>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</si>
  <si>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</si>
  <si>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</si>
  <si>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</si>
  <si>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</si>
  <si>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</si>
  <si>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</si>
  <si>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</si>
  <si>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</si>
  <si>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</si>
  <si>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</si>
  <si>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</si>
  <si>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</si>
  <si>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</si>
  <si>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</si>
  <si>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</si>
  <si>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</si>
  <si>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</si>
  <si>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</si>
  <si>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</si>
  <si>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</si>
  <si>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</si>
  <si>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</si>
  <si>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</si>
  <si>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</si>
  <si>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</si>
  <si>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</si>
  <si>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</si>
  <si>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</si>
  <si>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</si>
  <si>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</si>
  <si>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</si>
  <si>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</si>
  <si>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</si>
  <si>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</si>
  <si>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</si>
  <si>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</si>
  <si>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</si>
  <si>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</si>
  <si>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</si>
  <si>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</si>
  <si>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</si>
  <si>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</si>
  <si>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</si>
  <si>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</si>
  <si>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</si>
  <si>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</si>
  <si>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</si>
  <si>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</si>
  <si>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</si>
  <si>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</si>
  <si>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</si>
  <si>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</si>
  <si>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</si>
  <si>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</si>
  <si>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</si>
  <si>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</si>
  <si>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</si>
  <si>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</si>
  <si>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</si>
  <si>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</si>
  <si>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</si>
  <si>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</si>
  <si>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</si>
  <si>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</si>
  <si>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</si>
  <si>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</si>
  <si>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</si>
  <si>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</si>
  <si>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</si>
  <si>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</si>
  <si>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</si>
  <si>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</si>
  <si>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</si>
  <si>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</si>
  <si>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</si>
  <si>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</si>
  <si>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</si>
  <si>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</si>
  <si>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</si>
  <si>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</si>
  <si>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</si>
  <si>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</si>
  <si>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</si>
  <si>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</si>
  <si>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</si>
  <si>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</si>
  <si>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</si>
  <si>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</si>
  <si>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</si>
  <si>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</si>
  <si>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</si>
  <si>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</si>
  <si>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</si>
  <si>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</si>
  <si>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</si>
  <si>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</si>
  <si>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</si>
  <si>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</si>
  <si>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</si>
  <si>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</si>
  <si>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</si>
  <si>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</si>
  <si>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</si>
  <si>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</si>
  <si>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</si>
  <si>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</si>
  <si>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</si>
  <si>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</si>
  <si>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</si>
  <si>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</si>
  <si>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</si>
  <si>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</si>
  <si>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</si>
  <si>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</si>
  <si>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</si>
  <si>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</si>
  <si>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</si>
  <si>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</si>
  <si>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</si>
  <si>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</si>
  <si>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</si>
  <si>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</si>
  <si>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</si>
  <si>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</si>
  <si>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</si>
  <si>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</si>
  <si>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</si>
  <si>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</si>
  <si>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</si>
  <si>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</si>
  <si>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</si>
  <si>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</si>
  <si>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</si>
  <si>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</si>
  <si>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</si>
  <si>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</si>
  <si>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</si>
  <si>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</si>
  <si>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</si>
  <si>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</si>
  <si>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</si>
  <si>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</si>
  <si>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</si>
  <si>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</si>
  <si>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</si>
  <si>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</si>
  <si>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</si>
  <si>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</si>
  <si>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</si>
  <si>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</si>
  <si>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</si>
  <si>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</si>
  <si>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</si>
  <si>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</si>
  <si>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</si>
  <si>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</si>
  <si>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</si>
  <si>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</si>
  <si>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</si>
  <si>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</si>
  <si>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</si>
  <si>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</si>
  <si>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</si>
  <si>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</si>
  <si>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</si>
  <si>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</si>
  <si>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</si>
  <si>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</si>
  <si>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</si>
  <si>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</si>
  <si>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</si>
  <si>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</si>
  <si>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</si>
  <si>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</si>
  <si>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</si>
  <si>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</si>
  <si>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</si>
  <si>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</si>
  <si>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</si>
  <si>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</si>
  <si>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</si>
  <si>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</si>
  <si>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</si>
  <si>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</si>
  <si>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</si>
  <si>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</si>
  <si>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</si>
  <si>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</si>
  <si>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</si>
  <si>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</si>
  <si>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</si>
  <si>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</si>
  <si>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</si>
  <si>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</si>
  <si>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</si>
  <si>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</si>
  <si>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</si>
  <si>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</si>
  <si>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</si>
  <si>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</si>
  <si>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</si>
  <si>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</si>
  <si>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</si>
  <si>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</si>
  <si>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</si>
  <si>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</si>
  <si>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</si>
  <si>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</si>
  <si>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</si>
  <si>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</si>
  <si>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</si>
  <si>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</si>
  <si>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</si>
  <si>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</si>
  <si>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</si>
  <si>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</si>
  <si>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</si>
  <si>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</si>
  <si>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</si>
  <si>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</si>
  <si>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</si>
  <si>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</si>
  <si>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</si>
  <si>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</si>
  <si>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</si>
  <si>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</si>
  <si>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</si>
  <si>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</si>
  <si>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</si>
  <si>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</si>
  <si>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</si>
  <si>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</si>
  <si>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</si>
  <si>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</si>
  <si>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</si>
  <si>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</si>
  <si>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</si>
  <si>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</si>
  <si>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</si>
  <si>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</si>
  <si>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</si>
  <si>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</si>
  <si>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</si>
  <si>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</si>
  <si>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</si>
  <si>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</si>
  <si>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</si>
  <si>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</si>
  <si>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</si>
  <si>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</si>
  <si>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</si>
  <si>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</si>
  <si>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</si>
  <si>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</si>
  <si>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</si>
  <si>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</si>
  <si>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</si>
  <si>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</si>
  <si>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</si>
  <si>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</si>
  <si>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</si>
  <si>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</si>
  <si>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</si>
  <si>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</si>
  <si>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</si>
  <si>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</si>
  <si>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</si>
  <si>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</si>
  <si>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</si>
  <si>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</si>
  <si>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</si>
  <si>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</si>
  <si>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</si>
  <si>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</si>
  <si>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</si>
  <si>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</si>
  <si>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</si>
  <si>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</si>
  <si>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</si>
  <si>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</si>
  <si>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</si>
  <si>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</si>
  <si>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</si>
  <si>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</si>
  <si>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</si>
  <si>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</si>
  <si>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</si>
  <si>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</si>
  <si>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</si>
  <si>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</si>
  <si>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</si>
  <si>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</si>
  <si>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</si>
  <si>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</si>
  <si>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</si>
  <si>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</si>
  <si>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</si>
  <si>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</si>
  <si>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</si>
  <si>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</si>
  <si>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</si>
  <si>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</si>
  <si>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</si>
  <si>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</si>
  <si>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</si>
  <si>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</si>
  <si>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</si>
  <si>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</si>
  <si>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</si>
  <si>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</si>
  <si>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</si>
  <si>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</si>
  <si>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</si>
  <si>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</si>
  <si>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</si>
  <si>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</si>
  <si>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</si>
  <si>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</si>
  <si>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</si>
  <si>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</si>
  <si>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</si>
  <si>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</si>
  <si>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</si>
  <si>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</si>
  <si>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</si>
  <si>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</si>
  <si>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</si>
  <si>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</si>
  <si>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</si>
  <si>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</si>
  <si>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</si>
  <si>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</si>
  <si>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</si>
  <si>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</si>
  <si>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</si>
  <si>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</si>
  <si>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</si>
  <si>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</si>
  <si>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</si>
  <si>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</si>
  <si>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</si>
  <si>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</si>
  <si>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</si>
  <si>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</si>
  <si>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</si>
  <si>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</si>
  <si>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</si>
  <si>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</si>
  <si>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</si>
  <si>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</si>
  <si>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</si>
  <si>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</si>
  <si>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</si>
  <si>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</si>
  <si>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</si>
  <si>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</si>
  <si>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</si>
  <si>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</si>
  <si>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</si>
  <si>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</si>
  <si>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</si>
  <si>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</si>
  <si>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</si>
  <si>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</si>
  <si>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</si>
  <si>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</si>
  <si>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</si>
  <si>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</si>
  <si>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</si>
  <si>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</si>
  <si>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</si>
  <si>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</si>
  <si>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</si>
  <si>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</si>
  <si>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</si>
  <si>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</si>
  <si>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</si>
  <si>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</si>
  <si>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</si>
  <si>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</si>
  <si>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</si>
  <si>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</si>
  <si>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</si>
  <si>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</si>
  <si>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</si>
  <si>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</si>
  <si>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</si>
  <si>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</si>
  <si>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</si>
  <si>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</si>
  <si>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</si>
  <si>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</si>
  <si>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</si>
  <si>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</si>
  <si>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</si>
  <si>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</si>
  <si>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</si>
  <si>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</si>
  <si>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</si>
  <si>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</si>
  <si>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</si>
  <si>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</si>
  <si>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</si>
  <si>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</si>
  <si>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</si>
  <si>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</si>
  <si>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</si>
  <si>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</si>
  <si>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</si>
  <si>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</si>
  <si>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</si>
  <si>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</si>
  <si>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</si>
  <si>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</si>
  <si>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</si>
  <si>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</si>
  <si>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</si>
  <si>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</si>
  <si>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</si>
  <si>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</si>
  <si>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</si>
  <si>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</si>
  <si>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</si>
  <si>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</si>
  <si>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</si>
  <si>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</si>
  <si>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</si>
  <si>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</si>
  <si>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</si>
  <si>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</si>
  <si>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</si>
  <si>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</si>
  <si>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</si>
  <si>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</si>
  <si>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</si>
  <si>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</si>
  <si>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</si>
  <si>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</si>
  <si>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</si>
  <si>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</si>
  <si>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</si>
  <si>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</si>
  <si>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</si>
  <si>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</si>
  <si>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</si>
  <si>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</si>
  <si>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</si>
  <si>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</si>
  <si>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</si>
  <si>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</si>
  <si>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</si>
  <si>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</si>
  <si>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</si>
  <si>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</si>
  <si>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</si>
  <si>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</si>
  <si>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</si>
  <si>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</si>
  <si>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</si>
  <si>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</si>
  <si>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</si>
  <si>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</si>
  <si>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</si>
  <si>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</si>
  <si>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</si>
  <si>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</si>
  <si>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</si>
  <si>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</si>
  <si>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</si>
  <si>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</si>
  <si>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</si>
  <si>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</si>
  <si>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</si>
  <si>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</si>
  <si>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</si>
  <si>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</si>
  <si>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</si>
  <si>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</si>
  <si>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</si>
  <si>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</si>
  <si>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</si>
  <si>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</si>
  <si>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</si>
  <si>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</si>
  <si>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</si>
  <si>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</si>
  <si>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</si>
  <si>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</si>
  <si>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</si>
  <si>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</si>
  <si>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</si>
  <si>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</si>
  <si>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</si>
  <si>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</si>
  <si>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</si>
  <si>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</si>
  <si>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</si>
  <si>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</si>
  <si>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</si>
  <si>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</si>
  <si>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</si>
  <si>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</si>
  <si>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</si>
  <si>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</si>
  <si>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</si>
  <si>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</si>
  <si>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</si>
  <si>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</si>
  <si>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</si>
  <si>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</si>
  <si>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</si>
  <si>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</si>
  <si>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</si>
  <si>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</si>
  <si>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</si>
  <si>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</si>
  <si>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</si>
  <si>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</si>
  <si>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</si>
  <si>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</si>
  <si>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</si>
  <si>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</si>
  <si>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</si>
  <si>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</si>
  <si>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</si>
  <si>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</si>
  <si>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</si>
  <si>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</si>
  <si>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</si>
  <si>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</si>
  <si>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</si>
  <si>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</si>
  <si>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</si>
  <si>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</si>
  <si>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</si>
  <si>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</si>
  <si>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</si>
  <si>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</si>
  <si>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</si>
  <si>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</si>
  <si>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</si>
  <si>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</si>
  <si>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</si>
  <si>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</si>
  <si>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</si>
  <si>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</si>
  <si>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</si>
  <si>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</si>
  <si>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</si>
  <si>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</si>
  <si>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</si>
  <si>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</si>
  <si>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</si>
  <si>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</si>
  <si>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</si>
  <si>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</si>
  <si>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</si>
  <si>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</si>
  <si>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</si>
  <si>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</si>
  <si>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</si>
  <si>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</si>
  <si>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</si>
  <si>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</si>
  <si>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</si>
  <si>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</si>
  <si>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</si>
  <si>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</si>
  <si>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</si>
  <si>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</si>
  <si>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</si>
  <si>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</si>
  <si>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</si>
  <si>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</si>
  <si>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</si>
  <si>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</si>
  <si>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</si>
  <si>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</si>
  <si>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</si>
  <si>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</si>
  <si>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</si>
  <si>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</si>
  <si>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</si>
  <si>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</si>
  <si>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</si>
  <si>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</si>
  <si>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</si>
  <si>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</si>
  <si>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</si>
  <si>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</si>
  <si>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</si>
  <si>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</si>
  <si>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</si>
  <si>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</si>
  <si>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</si>
  <si>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</si>
  <si>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</si>
  <si>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</si>
  <si>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</si>
  <si>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</si>
  <si>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</si>
  <si>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</si>
  <si>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</si>
  <si>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</si>
  <si>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</si>
  <si>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</si>
  <si>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</si>
  <si>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</si>
  <si>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</si>
  <si>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</si>
  <si>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</si>
  <si>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</si>
  <si>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</si>
  <si>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</si>
  <si>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</si>
  <si>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</si>
  <si>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</si>
  <si>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</si>
  <si>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</si>
  <si>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</si>
  <si>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</si>
  <si>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</si>
  <si>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</si>
  <si>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</si>
  <si>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</si>
  <si>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</si>
  <si>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</si>
  <si>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</si>
  <si>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</si>
  <si>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</si>
  <si>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</si>
  <si>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</si>
  <si>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</si>
  <si>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</si>
  <si>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</si>
  <si>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</si>
  <si>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</si>
  <si>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</si>
  <si>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</si>
  <si>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</si>
  <si>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</si>
  <si>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</si>
  <si>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</si>
  <si>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</si>
  <si>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</si>
  <si>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</si>
  <si>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</si>
  <si>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</si>
  <si>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</si>
  <si>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</si>
  <si>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</si>
  <si>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</si>
  <si>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</si>
  <si>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</si>
  <si>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</si>
  <si>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</si>
  <si>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</si>
  <si>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</si>
  <si>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</si>
  <si>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</si>
  <si>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</si>
  <si>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</si>
  <si>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</si>
  <si>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</si>
  <si>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</si>
  <si>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</si>
  <si>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</si>
  <si>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</si>
  <si>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</si>
  <si>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</si>
  <si>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</si>
  <si>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</si>
  <si>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</si>
  <si>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</si>
  <si>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</si>
  <si>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</si>
  <si>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</si>
  <si>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</si>
  <si>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</si>
  <si>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</si>
  <si>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</si>
  <si>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</si>
  <si>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</si>
  <si>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</si>
  <si>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</si>
  <si>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</si>
  <si>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</si>
  <si>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</si>
  <si>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</si>
  <si>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</si>
  <si>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</si>
  <si>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</si>
  <si>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</si>
  <si>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</si>
  <si>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</si>
  <si>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</si>
  <si>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</si>
  <si>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</si>
  <si>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</si>
  <si>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</si>
  <si>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</si>
  <si>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</si>
  <si>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</si>
  <si>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</si>
  <si>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</si>
  <si>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</si>
  <si>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</si>
  <si>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</si>
  <si>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</si>
  <si>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</si>
  <si>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</si>
  <si>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</si>
  <si>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</si>
  <si>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</si>
  <si>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</si>
  <si>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</si>
  <si>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</si>
  <si>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</si>
  <si>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</si>
  <si>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</si>
  <si>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</si>
  <si>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</si>
  <si>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</si>
  <si>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</si>
  <si>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</si>
  <si>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</si>
  <si>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</si>
  <si>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</si>
  <si>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</si>
  <si>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</si>
  <si>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</si>
  <si>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</si>
  <si>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</si>
  <si>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</si>
  <si>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</si>
  <si>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</si>
  <si>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</si>
  <si>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</si>
  <si>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</si>
  <si>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</si>
  <si>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</si>
  <si>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</si>
  <si>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</si>
  <si>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</si>
  <si>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</si>
  <si>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</si>
  <si>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</si>
  <si>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</si>
  <si>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</si>
  <si>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</si>
  <si>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</si>
  <si>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</si>
  <si>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</si>
  <si>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</si>
  <si>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</si>
  <si>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</si>
  <si>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</si>
  <si>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</si>
  <si>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</si>
  <si>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</si>
  <si>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</si>
  <si>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</si>
  <si>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</si>
  <si>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</si>
  <si>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</si>
  <si>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</si>
  <si>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</si>
  <si>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</si>
  <si>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</si>
  <si>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</si>
  <si>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</si>
  <si>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</si>
  <si>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</si>
  <si>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</si>
  <si>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</si>
  <si>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</si>
  <si>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</si>
  <si>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</si>
  <si>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</si>
  <si>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</si>
  <si>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</si>
  <si>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</si>
  <si>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</si>
  <si>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</si>
  <si>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</si>
  <si>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</si>
  <si>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</si>
  <si>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</si>
  <si>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</si>
  <si>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</si>
  <si>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</si>
  <si>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</si>
  <si>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</si>
  <si>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</si>
  <si>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</si>
  <si>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</si>
  <si>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</si>
  <si>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</si>
  <si>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</si>
  <si>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</si>
  <si>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</si>
  <si>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</si>
  <si>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</si>
  <si>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</si>
  <si>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</si>
  <si>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</si>
  <si>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</si>
  <si>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</si>
  <si>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</si>
  <si>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</si>
  <si>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</si>
  <si>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</si>
  <si>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</si>
  <si>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</si>
  <si>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</si>
  <si>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</si>
  <si>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</si>
  <si>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</si>
  <si>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</si>
  <si>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</si>
  <si>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</si>
  <si>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</si>
  <si>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</si>
  <si>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</si>
  <si>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</si>
  <si>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</si>
  <si>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</si>
  <si>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</si>
  <si>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</si>
  <si>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</si>
  <si>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</si>
  <si>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</si>
  <si>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</si>
  <si>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</si>
  <si>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</si>
  <si>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</si>
  <si>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</si>
  <si>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</si>
  <si>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</si>
  <si>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</si>
  <si>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</si>
  <si>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</si>
  <si>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</si>
  <si>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</si>
  <si>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</si>
  <si>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</si>
  <si>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</si>
  <si>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</si>
  <si>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</si>
  <si>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</si>
  <si>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</si>
  <si>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</si>
  <si>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</si>
  <si>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</si>
  <si>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</si>
  <si>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</si>
  <si>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</si>
  <si>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</si>
  <si>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</si>
  <si>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</si>
  <si>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</si>
  <si>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</si>
  <si>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</si>
  <si>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</si>
  <si>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</si>
  <si>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</si>
  <si>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</si>
  <si>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</si>
  <si>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</si>
  <si>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</si>
  <si>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</si>
  <si>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</si>
  <si>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</si>
  <si>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</si>
  <si>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</si>
  <si>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</si>
  <si>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</si>
  <si>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</si>
  <si>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</si>
  <si>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</si>
  <si>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</si>
  <si>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</si>
  <si>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</si>
  <si>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</si>
  <si>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</si>
  <si>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</si>
  <si>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</si>
  <si>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</si>
  <si>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</si>
  <si>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</si>
  <si>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</si>
  <si>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</si>
  <si>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</si>
  <si>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</si>
  <si>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</si>
  <si>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</si>
  <si>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</si>
  <si>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</si>
  <si>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</si>
  <si>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</si>
  <si>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</si>
  <si>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</si>
  <si>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</si>
  <si>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</si>
  <si>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</si>
  <si>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</si>
  <si>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</si>
  <si>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</si>
  <si>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</si>
  <si>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</si>
  <si>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</si>
  <si>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</si>
  <si>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</si>
  <si>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</si>
  <si>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</si>
  <si>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</si>
  <si>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</si>
  <si>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</si>
  <si>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</si>
  <si>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</si>
  <si>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</si>
  <si>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</si>
  <si>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</si>
  <si>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</si>
  <si>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</si>
  <si>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</si>
  <si>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</si>
  <si>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</si>
  <si>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</si>
  <si>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</si>
  <si>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</si>
  <si>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</si>
  <si>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</si>
  <si>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</si>
  <si>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</si>
  <si>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</si>
  <si>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</si>
  <si>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</si>
  <si>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</si>
  <si>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</si>
  <si>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</si>
  <si>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</si>
  <si>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</si>
  <si>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</si>
  <si>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</si>
  <si>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</si>
  <si>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</si>
  <si>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</si>
  <si>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</si>
  <si>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</si>
  <si>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</si>
  <si>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</si>
  <si>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</si>
  <si>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</si>
  <si>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</si>
  <si>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</si>
  <si>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</si>
  <si>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</si>
  <si>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</si>
  <si>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</si>
  <si>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</si>
  <si>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</si>
  <si>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</si>
  <si>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</si>
  <si>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</si>
  <si>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</si>
  <si>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</si>
  <si>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</si>
  <si>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</si>
  <si>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</si>
  <si>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</si>
  <si>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</si>
  <si>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</si>
  <si>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</si>
  <si>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</si>
  <si>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</si>
  <si>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</si>
  <si>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</si>
  <si>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</si>
  <si>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</si>
  <si>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</si>
  <si>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</si>
  <si>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</si>
  <si>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</si>
  <si>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</si>
  <si>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</si>
  <si>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</si>
  <si>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</si>
  <si>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</si>
  <si>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</si>
  <si>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</si>
  <si>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</si>
  <si>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</si>
  <si>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</si>
  <si>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</si>
  <si>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</si>
  <si>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</si>
  <si>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</si>
  <si>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</si>
  <si>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</si>
  <si>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</si>
  <si>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</si>
  <si>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</si>
  <si>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</si>
  <si>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</si>
  <si>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</si>
  <si>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</si>
  <si>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</si>
  <si>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</si>
  <si>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</si>
  <si>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</si>
  <si>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</si>
  <si>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</si>
  <si>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</si>
  <si>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</si>
  <si>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</si>
  <si>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</si>
  <si>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</si>
  <si>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</si>
  <si>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</si>
  <si>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</si>
  <si>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</si>
  <si>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</si>
  <si>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</si>
  <si>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</si>
  <si>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</si>
  <si>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</si>
  <si>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</si>
  <si>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</si>
  <si>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</si>
  <si>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</si>
  <si>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</si>
  <si>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</si>
  <si>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</si>
  <si>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</si>
  <si>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</si>
  <si>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</si>
  <si>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</si>
  <si>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</si>
  <si>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</si>
  <si>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</si>
  <si>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</si>
  <si>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</si>
  <si>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</si>
  <si>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</si>
  <si>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</si>
  <si>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</si>
  <si>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</si>
  <si>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</si>
  <si>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</si>
  <si>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</si>
  <si>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</si>
  <si>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</si>
  <si>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</si>
  <si>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</si>
  <si>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</si>
  <si>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</si>
  <si>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</si>
  <si>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</si>
  <si>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</si>
  <si>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</si>
  <si>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</si>
  <si>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</si>
  <si>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</si>
  <si>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</si>
  <si>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</si>
  <si>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</si>
  <si>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</si>
  <si>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</si>
  <si>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</si>
  <si>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</si>
  <si>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</si>
  <si>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</si>
  <si>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</si>
  <si>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</si>
  <si>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</si>
  <si>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</si>
  <si>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</si>
  <si>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</si>
  <si>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</si>
  <si>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</si>
  <si>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</si>
  <si>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</si>
  <si>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</si>
  <si>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</si>
  <si>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</si>
  <si>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</si>
  <si>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</si>
  <si>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</si>
  <si>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</si>
  <si>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</si>
  <si>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</si>
  <si>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</si>
  <si>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</si>
  <si>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</si>
  <si>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</si>
  <si>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</si>
  <si>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</si>
  <si>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</si>
  <si>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</si>
  <si>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</si>
  <si>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</si>
  <si>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</si>
  <si>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</si>
  <si>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</si>
  <si>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</si>
  <si>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</si>
  <si>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</si>
  <si>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</si>
  <si>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</si>
  <si>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</si>
  <si>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</si>
  <si>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</si>
  <si>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</si>
  <si>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</si>
  <si>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</si>
  <si>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</si>
  <si>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</si>
  <si>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</si>
  <si>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</si>
  <si>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</si>
  <si>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</si>
  <si>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</si>
  <si>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</si>
  <si>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</si>
  <si>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</si>
  <si>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</si>
  <si>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</si>
  <si>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</si>
  <si>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</si>
  <si>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</si>
  <si>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</si>
  <si>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</si>
  <si>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</si>
  <si>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</si>
  <si>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</si>
  <si>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</si>
  <si>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</si>
  <si>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</si>
  <si>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</si>
  <si>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</si>
  <si>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</si>
  <si>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</si>
  <si>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</si>
  <si>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</si>
  <si>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</si>
  <si>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</si>
  <si>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</si>
  <si>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</si>
  <si>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</si>
  <si>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</si>
  <si>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</si>
  <si>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</si>
  <si>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</si>
  <si>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</si>
  <si>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</si>
  <si>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</si>
  <si>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</si>
  <si>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</si>
  <si>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</si>
  <si>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</si>
  <si>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</si>
  <si>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</si>
  <si>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</si>
  <si>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</si>
  <si>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</si>
  <si>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</si>
  <si>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</si>
  <si>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</si>
  <si>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</si>
  <si>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</si>
  <si>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</si>
  <si>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</si>
  <si>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</si>
  <si>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</si>
  <si>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</si>
  <si>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</si>
  <si>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</si>
  <si>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</si>
  <si>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</si>
  <si>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</si>
  <si>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</si>
  <si>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</si>
  <si>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</si>
  <si>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</si>
  <si>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</si>
  <si>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</si>
  <si>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</si>
  <si>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</si>
  <si>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</si>
  <si>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</si>
  <si>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</si>
  <si>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</si>
  <si>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</si>
  <si>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</si>
  <si>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</si>
  <si>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</si>
  <si>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</si>
  <si>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</si>
  <si>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</si>
  <si>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</si>
  <si>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</si>
  <si>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</si>
  <si>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</si>
  <si>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</si>
  <si>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</si>
  <si>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</si>
  <si>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</si>
  <si>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</si>
  <si>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</si>
  <si>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</si>
  <si>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</si>
  <si>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</si>
  <si>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</si>
  <si>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</si>
  <si>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</si>
  <si>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</si>
  <si>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</si>
  <si>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</si>
  <si>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</si>
  <si>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</si>
  <si>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</si>
  <si>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</si>
  <si>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</si>
  <si>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</si>
  <si>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</si>
  <si>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</si>
  <si>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</si>
  <si>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</si>
  <si>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</si>
  <si>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</si>
  <si>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</si>
  <si>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</si>
  <si>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</si>
  <si>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</si>
  <si>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</si>
  <si>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</si>
  <si>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</si>
  <si>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</si>
  <si>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</si>
  <si>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</si>
  <si>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</si>
  <si>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</si>
  <si>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</si>
  <si>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</si>
  <si>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</si>
  <si>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</si>
  <si>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</si>
  <si>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</si>
  <si>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</si>
  <si>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</si>
  <si>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</si>
  <si>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</si>
  <si>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</si>
  <si>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</si>
  <si>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</si>
  <si>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</si>
  <si>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</si>
  <si>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</si>
  <si>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</si>
  <si>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</si>
  <si>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</si>
  <si>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</si>
  <si>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</si>
  <si>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</si>
  <si>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</si>
  <si>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</si>
  <si>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</si>
  <si>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</si>
  <si>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</si>
  <si>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</si>
  <si>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</si>
  <si>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</si>
  <si>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</si>
  <si>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</si>
  <si>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</si>
  <si>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</si>
  <si>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</si>
  <si>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</si>
  <si>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</si>
  <si>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</si>
  <si>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</si>
  <si>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</si>
  <si>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</si>
  <si>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</si>
  <si>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</si>
  <si>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</si>
  <si>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</si>
  <si>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</si>
  <si>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</si>
  <si>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</si>
  <si>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</si>
  <si>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</si>
  <si>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</si>
  <si>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</si>
  <si>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</si>
  <si>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</si>
  <si>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</si>
  <si>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</si>
  <si>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</si>
  <si>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</si>
  <si>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</si>
  <si>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</si>
  <si>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</si>
  <si>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</si>
  <si>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</si>
  <si>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</si>
  <si>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</si>
  <si>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</si>
  <si>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</si>
  <si>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</si>
  <si>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</si>
  <si>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</si>
  <si>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</si>
  <si>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</si>
  <si>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</si>
  <si>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</si>
  <si>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</si>
  <si>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</si>
  <si>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</si>
  <si>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</si>
  <si>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</si>
  <si>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</si>
  <si>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</si>
  <si>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</si>
  <si>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</si>
  <si>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</si>
  <si>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</si>
  <si>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</si>
  <si>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</si>
  <si>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</si>
  <si>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</si>
  <si>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</si>
  <si>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</si>
  <si>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</si>
  <si>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</si>
  <si>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</si>
  <si>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</si>
  <si>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</si>
  <si>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</si>
  <si>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</si>
  <si>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</si>
  <si>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</si>
  <si>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</si>
  <si>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</si>
  <si>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</si>
  <si>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</si>
  <si>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</si>
  <si>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</si>
  <si>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</si>
  <si>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</si>
  <si>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</si>
  <si>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</si>
  <si>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</si>
  <si>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</si>
  <si>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</si>
  <si>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</si>
  <si>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</si>
  <si>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</si>
  <si>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</si>
  <si>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</si>
  <si>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</si>
  <si>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</si>
  <si>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</si>
  <si>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</si>
  <si>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</si>
  <si>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</si>
  <si>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</si>
  <si>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</si>
  <si>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</si>
  <si>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</si>
  <si>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</si>
  <si>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</si>
  <si>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</si>
  <si>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</si>
  <si>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</si>
  <si>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</si>
  <si>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</si>
  <si>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</si>
  <si>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</si>
  <si>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</si>
  <si>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</si>
  <si>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</si>
  <si>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</si>
  <si>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</si>
  <si>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</si>
  <si>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</si>
  <si>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</si>
  <si>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</si>
  <si>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</si>
  <si>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</si>
  <si>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</si>
  <si>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</si>
  <si>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</si>
  <si>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</si>
  <si>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</si>
  <si>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</si>
  <si>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</si>
  <si>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</si>
  <si>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</si>
  <si>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</si>
  <si>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</si>
  <si>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</si>
  <si>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</si>
  <si>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</si>
  <si>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</si>
  <si>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</si>
  <si>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</si>
  <si>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</si>
  <si>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</si>
  <si>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</si>
  <si>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</si>
  <si>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</si>
  <si>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</si>
  <si>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</si>
  <si>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</si>
  <si>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</si>
  <si>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</si>
  <si>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</si>
  <si>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</si>
  <si>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</si>
  <si>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</si>
  <si>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</si>
  <si>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</si>
  <si>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</si>
  <si>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</si>
  <si>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</si>
  <si>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</si>
  <si>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</si>
  <si>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</si>
  <si>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</si>
  <si>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</si>
  <si>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</si>
  <si>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</si>
  <si>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</si>
  <si>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</si>
  <si>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</si>
  <si>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</si>
  <si>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</si>
  <si>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</si>
  <si>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</si>
  <si>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</si>
  <si>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</si>
  <si>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</si>
  <si>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</si>
  <si>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</si>
  <si>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</si>
  <si>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</si>
  <si>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</si>
  <si>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</si>
  <si>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</si>
  <si>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</si>
  <si>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</si>
  <si>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</si>
  <si>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</si>
  <si>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</si>
  <si>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</si>
  <si>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</si>
  <si>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</si>
  <si>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</si>
  <si>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</si>
  <si>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</si>
  <si>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</si>
  <si>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</si>
  <si>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</si>
  <si>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</si>
  <si>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</si>
  <si>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</si>
  <si>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</si>
  <si>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</si>
  <si>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</si>
  <si>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</si>
  <si>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</si>
  <si>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</si>
  <si>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</si>
  <si>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</si>
  <si>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</si>
  <si>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</si>
  <si>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</si>
  <si>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</si>
  <si>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</si>
  <si>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</si>
  <si>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</si>
  <si>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</si>
  <si>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</si>
  <si>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</si>
  <si>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</si>
  <si>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</si>
  <si>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</si>
  <si>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</si>
  <si>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</si>
  <si>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</si>
  <si>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</si>
  <si>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</si>
  <si>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</si>
  <si>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</si>
  <si>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</si>
  <si>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</si>
  <si>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</si>
  <si>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</si>
  <si>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</si>
  <si>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</si>
  <si>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</si>
  <si>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</si>
  <si>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</si>
  <si>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</si>
  <si>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</si>
  <si>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</si>
  <si>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</si>
  <si>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</si>
  <si>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</si>
  <si>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</si>
  <si>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</si>
  <si>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</si>
  <si>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</si>
  <si>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</si>
  <si>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</si>
  <si>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</si>
  <si>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</si>
  <si>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</si>
  <si>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</si>
  <si>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</si>
  <si>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</si>
  <si>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</si>
  <si>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</si>
  <si>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</si>
  <si>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</si>
  <si>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</si>
  <si>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</si>
  <si>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</si>
  <si>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</si>
  <si>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</si>
  <si>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</si>
  <si>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</si>
  <si>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</si>
  <si>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</si>
  <si>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</si>
  <si>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</si>
  <si>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</si>
  <si>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</si>
  <si>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</si>
  <si>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</si>
  <si>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</si>
  <si>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</si>
  <si>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</si>
  <si>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</si>
  <si>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</si>
  <si>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</si>
  <si>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</si>
  <si>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</si>
  <si>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</si>
  <si>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</si>
  <si>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</si>
  <si>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</si>
  <si>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</si>
  <si>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</si>
  <si>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</si>
  <si>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</si>
  <si>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</si>
  <si>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</si>
  <si>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</si>
  <si>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</si>
  <si>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</si>
  <si>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</si>
  <si>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</si>
  <si>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</si>
  <si>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</si>
  <si>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</si>
  <si>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</si>
  <si>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</si>
  <si>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</si>
  <si>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</si>
  <si>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</si>
  <si>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</si>
  <si>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</si>
  <si>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</si>
  <si>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</si>
  <si>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</si>
  <si>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</si>
  <si>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</si>
  <si>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</si>
  <si>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</si>
  <si>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</si>
  <si>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</si>
  <si>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</si>
  <si>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</si>
  <si>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</si>
  <si>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</si>
  <si>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</si>
  <si>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</si>
  <si>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</si>
  <si>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</si>
  <si>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</si>
  <si>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</si>
  <si>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</si>
  <si>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</si>
  <si>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</si>
  <si>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</si>
  <si>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</si>
  <si>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</si>
  <si>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</si>
  <si>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</si>
  <si>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</si>
  <si>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</si>
  <si>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</si>
  <si>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</si>
  <si>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</si>
  <si>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</si>
  <si>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</si>
  <si>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</si>
  <si>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</si>
  <si>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</si>
  <si>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</si>
  <si>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</si>
  <si>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</si>
  <si>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</si>
  <si>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</si>
  <si>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</si>
  <si>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</si>
  <si>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</si>
  <si>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</si>
  <si>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</si>
  <si>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</si>
  <si>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</si>
  <si>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</si>
  <si>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</si>
  <si>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</si>
  <si>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</si>
  <si>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</si>
  <si>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</si>
  <si>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</si>
  <si>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</si>
  <si>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</si>
  <si>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</si>
  <si>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</si>
  <si>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</si>
  <si>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</si>
  <si>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</si>
  <si>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</si>
  <si>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</si>
  <si>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</si>
  <si>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</si>
  <si>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</si>
  <si>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</si>
  <si>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</si>
  <si>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</si>
  <si>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</si>
  <si>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</si>
  <si>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</si>
  <si>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</si>
  <si>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</si>
  <si>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</si>
  <si>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</si>
  <si>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</si>
  <si>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</si>
  <si>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</si>
  <si>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</si>
  <si>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</si>
  <si>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</si>
  <si>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</si>
  <si>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</si>
  <si>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</si>
  <si>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</si>
  <si>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</si>
  <si>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</si>
  <si>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</si>
  <si>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</si>
  <si>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</si>
  <si>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</si>
  <si>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</si>
  <si>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</si>
  <si>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</si>
  <si>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</si>
  <si>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</si>
  <si>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</si>
  <si>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</si>
  <si>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</si>
  <si>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</si>
  <si>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</si>
  <si>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</si>
  <si>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</si>
  <si>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</si>
  <si>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</si>
  <si>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</si>
  <si>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</si>
  <si>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</si>
  <si>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</si>
  <si>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</si>
  <si>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</si>
  <si>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</si>
  <si>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</si>
  <si>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</si>
  <si>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</si>
  <si>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</si>
  <si>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</si>
  <si>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</si>
  <si>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</si>
  <si>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</si>
  <si>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</si>
  <si>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</si>
  <si>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</si>
  <si>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</si>
  <si>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</si>
  <si>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</si>
  <si>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</si>
  <si>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</si>
  <si>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</si>
  <si>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</si>
  <si>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</si>
  <si>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</si>
  <si>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</si>
  <si>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</si>
  <si>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</si>
  <si>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</si>
  <si>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</si>
  <si>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</si>
  <si>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</si>
  <si>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</si>
  <si>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</si>
  <si>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</si>
  <si>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</si>
  <si>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</si>
  <si>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</si>
  <si>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</si>
  <si>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</si>
  <si>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</si>
  <si>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</si>
  <si>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</si>
  <si>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</si>
  <si>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</si>
  <si>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</si>
  <si>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</si>
  <si>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</si>
  <si>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</si>
  <si>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</si>
  <si>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</si>
  <si>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</si>
  <si>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</si>
  <si>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</si>
  <si>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</si>
  <si>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</si>
  <si>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</si>
  <si>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</si>
  <si>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</si>
  <si>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</si>
  <si>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</si>
  <si>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</si>
  <si>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</si>
  <si>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</si>
  <si>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</si>
  <si>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</si>
  <si>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</si>
  <si>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</si>
  <si>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</si>
  <si>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</si>
  <si>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</si>
  <si>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</si>
  <si>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</si>
  <si>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</si>
  <si>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</si>
  <si>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</si>
  <si>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</si>
  <si>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</si>
  <si>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</si>
  <si>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</si>
  <si>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</si>
  <si>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</si>
  <si>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</si>
  <si>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</si>
  <si>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</si>
  <si>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</si>
  <si>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</si>
  <si>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</si>
  <si>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</si>
  <si>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</si>
  <si>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</si>
  <si>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</si>
  <si>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</si>
  <si>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</si>
  <si>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</si>
  <si>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</si>
  <si>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</si>
  <si>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</si>
  <si>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</si>
  <si>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</si>
  <si>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</si>
  <si>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</si>
  <si>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</si>
  <si>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</si>
  <si>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</si>
  <si>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</si>
  <si>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</si>
  <si>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</si>
  <si>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</si>
  <si>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</si>
  <si>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</si>
  <si>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</si>
  <si>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</si>
  <si>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</si>
  <si>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</si>
  <si>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</si>
  <si>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</si>
  <si>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</si>
  <si>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</si>
  <si>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</si>
  <si>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</si>
  <si>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</si>
  <si>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</si>
  <si>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</si>
  <si>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</si>
  <si>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</si>
  <si>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</si>
  <si>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</si>
  <si>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</si>
  <si>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</si>
  <si>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</si>
  <si>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</si>
  <si>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</si>
  <si>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</si>
  <si>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</si>
  <si>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</si>
  <si>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</si>
  <si>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</si>
  <si>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</si>
  <si>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</si>
  <si>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</si>
  <si>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</si>
  <si>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</si>
  <si>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</si>
  <si>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</si>
  <si>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</si>
  <si>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</si>
  <si>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</si>
  <si>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</si>
  <si>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</si>
  <si>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</si>
  <si>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</si>
  <si>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</si>
  <si>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</si>
  <si>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</si>
  <si>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</si>
  <si>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</si>
  <si>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</si>
  <si>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</si>
  <si>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</si>
  <si>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</si>
  <si>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</si>
  <si>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</si>
  <si>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</si>
  <si>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</si>
  <si>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</si>
  <si>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</si>
  <si>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</si>
  <si>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</si>
  <si>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</si>
  <si>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</si>
  <si>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</si>
  <si>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</si>
  <si>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</si>
  <si>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</si>
  <si>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</si>
  <si>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</si>
  <si>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</si>
  <si>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</si>
  <si>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</si>
  <si>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</si>
  <si>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</si>
  <si>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</si>
  <si>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</si>
  <si>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</si>
  <si>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</si>
  <si>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</si>
  <si>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</si>
  <si>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</si>
  <si>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</si>
  <si>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</si>
  <si>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</si>
  <si>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</si>
  <si>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</si>
  <si>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</si>
  <si>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</si>
  <si>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</si>
  <si>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</si>
  <si>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</si>
  <si>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</si>
  <si>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</si>
  <si>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</si>
  <si>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</si>
  <si>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</si>
  <si>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</si>
  <si>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</si>
  <si>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</si>
  <si>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</si>
  <si>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</si>
  <si>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</si>
  <si>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</si>
  <si>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</si>
  <si>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</si>
  <si>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</si>
  <si>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</si>
  <si>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</si>
  <si>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</si>
  <si>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</si>
  <si>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</si>
  <si>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</si>
  <si>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</si>
  <si>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</si>
  <si>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</si>
  <si>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</si>
  <si>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</si>
  <si>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</si>
  <si>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</si>
  <si>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</si>
  <si>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</si>
  <si>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</si>
  <si>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</si>
  <si>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</si>
  <si>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</si>
  <si>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</si>
  <si>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</si>
  <si>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</si>
  <si>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</si>
  <si>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</si>
  <si>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</si>
  <si>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</si>
  <si>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</si>
  <si>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</si>
  <si>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</si>
  <si>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</si>
  <si>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</si>
  <si>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</si>
  <si>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</si>
  <si>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</si>
  <si>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</si>
  <si>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</si>
  <si>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</si>
  <si>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</si>
  <si>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</si>
  <si>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</si>
  <si>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</si>
  <si>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</si>
  <si>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</si>
  <si>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</si>
  <si>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</si>
  <si>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</si>
  <si>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</si>
  <si>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</si>
  <si>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</si>
  <si>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</si>
  <si>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</si>
  <si>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</si>
  <si>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</si>
  <si>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</si>
  <si>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</si>
  <si>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</si>
  <si>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</si>
  <si>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</si>
  <si>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</si>
  <si>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</si>
  <si>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</si>
  <si>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</si>
  <si>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</si>
  <si>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</si>
  <si>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</si>
  <si>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</si>
  <si>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</si>
  <si>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</si>
  <si>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</si>
  <si>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</si>
  <si>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</si>
  <si>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</si>
  <si>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</si>
  <si>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</si>
  <si>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</si>
  <si>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</si>
  <si>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</si>
  <si>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</si>
  <si>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</si>
  <si>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</si>
  <si>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</si>
  <si>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</si>
  <si>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</si>
  <si>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</si>
  <si>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</si>
  <si>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</si>
  <si>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</si>
  <si>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</si>
  <si>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</si>
  <si>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</si>
  <si>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</si>
  <si>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</si>
  <si>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</si>
  <si>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</si>
  <si>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</si>
  <si>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</si>
  <si>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</si>
  <si>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</si>
  <si>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</si>
  <si>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</si>
  <si>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</si>
  <si>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</si>
  <si>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</si>
  <si>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</si>
  <si>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</si>
  <si>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</si>
  <si>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</si>
  <si>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</si>
  <si>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</si>
  <si>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</si>
  <si>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</si>
  <si>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</si>
  <si>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</si>
  <si>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</si>
  <si>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</si>
  <si>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</si>
  <si>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</si>
  <si>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</si>
  <si>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</si>
  <si>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</si>
  <si>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</si>
  <si>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</si>
  <si>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</si>
  <si>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</si>
  <si>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</si>
  <si>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</si>
  <si>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</si>
  <si>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</si>
  <si>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</si>
  <si>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</si>
  <si>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</si>
  <si>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</si>
  <si>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</si>
  <si>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</si>
  <si>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</si>
  <si>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</si>
  <si>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</si>
  <si>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</si>
  <si>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</si>
  <si>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</si>
  <si>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</si>
  <si>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</si>
  <si>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</si>
  <si>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</si>
  <si>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</si>
  <si>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</si>
  <si>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</si>
  <si>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</si>
  <si>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</si>
  <si>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</si>
  <si>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</si>
  <si>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</si>
  <si>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</si>
  <si>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</si>
  <si>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</si>
  <si>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</si>
  <si>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</si>
  <si>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</si>
  <si>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</si>
  <si>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</si>
  <si>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</si>
  <si>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</si>
  <si>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</si>
  <si>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</si>
  <si>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</si>
  <si>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</si>
  <si>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</si>
  <si>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</si>
  <si>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</si>
  <si>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</si>
  <si>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</si>
  <si>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</si>
  <si>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</si>
  <si>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</si>
  <si>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</si>
  <si>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</si>
  <si>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</si>
  <si>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</si>
  <si>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</si>
  <si>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</si>
  <si>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</si>
  <si>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</si>
  <si>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</si>
  <si>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</si>
  <si>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</si>
  <si>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</si>
  <si>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</si>
  <si>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</si>
  <si>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</si>
  <si>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</si>
  <si>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</si>
  <si>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</si>
  <si>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</si>
  <si>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</si>
  <si>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</si>
  <si>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</si>
  <si>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</si>
  <si>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</si>
  <si>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</si>
  <si>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</si>
  <si>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</si>
  <si>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</si>
  <si>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</si>
  <si>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</si>
  <si>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</si>
  <si>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</si>
  <si>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</si>
  <si>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</si>
  <si>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</si>
  <si>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</si>
  <si>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</si>
  <si>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</si>
  <si>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</si>
  <si>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</si>
  <si>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</si>
  <si>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</si>
  <si>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</si>
  <si>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</si>
  <si>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</si>
  <si>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</si>
  <si>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</si>
  <si>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</si>
  <si>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</si>
  <si>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</si>
  <si>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</si>
  <si>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</si>
  <si>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</si>
  <si>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</si>
  <si>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</si>
  <si>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</si>
  <si>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</si>
  <si>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</si>
  <si>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</si>
  <si>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</si>
  <si>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</si>
  <si>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</si>
  <si>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</si>
  <si>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</si>
  <si>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</si>
  <si>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</si>
  <si>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</si>
  <si>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</si>
  <si>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</si>
  <si>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</si>
  <si>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</si>
  <si>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</si>
  <si>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</si>
  <si>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</si>
  <si>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</si>
  <si>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</si>
  <si>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</si>
  <si>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</si>
  <si>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</si>
  <si>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</si>
  <si>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</si>
  <si>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</si>
  <si>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</si>
  <si>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</si>
  <si>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</si>
  <si>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</si>
  <si>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</si>
  <si>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</si>
  <si>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</si>
  <si>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</si>
  <si>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</si>
  <si>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</si>
  <si>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</si>
  <si>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</si>
  <si>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</si>
  <si>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</si>
  <si>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</si>
  <si>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</si>
  <si>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</si>
  <si>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</si>
  <si>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</si>
  <si>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</si>
  <si>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</si>
  <si>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</si>
  <si>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</si>
  <si>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</si>
  <si>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</si>
  <si>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</si>
  <si>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</si>
  <si>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</si>
  <si>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</si>
  <si>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</si>
  <si>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</si>
  <si>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</si>
  <si>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</si>
  <si>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</si>
  <si>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</si>
  <si>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</si>
  <si>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</si>
  <si>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</si>
  <si>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</si>
  <si>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</si>
  <si>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</si>
  <si>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</si>
  <si>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</si>
  <si>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</si>
  <si>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</si>
  <si>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</si>
  <si>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</si>
  <si>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</si>
  <si>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</si>
  <si>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</si>
  <si>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</si>
  <si>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</si>
  <si>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</si>
  <si>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</si>
  <si>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</si>
  <si>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</si>
  <si>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</si>
  <si>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</si>
  <si>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</si>
  <si>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</si>
  <si>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</si>
  <si>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</si>
  <si>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</si>
  <si>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</si>
  <si>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</si>
  <si>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</si>
  <si>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</si>
  <si>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</si>
  <si>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</si>
  <si>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</si>
  <si>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</si>
  <si>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</si>
  <si>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</si>
  <si>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</si>
  <si>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</si>
  <si>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</si>
  <si>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</si>
  <si>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</si>
  <si>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</si>
  <si>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</si>
  <si>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</si>
  <si>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</si>
  <si>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</si>
  <si>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</si>
  <si>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</si>
  <si>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</si>
  <si>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</si>
  <si>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</si>
  <si>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</si>
  <si>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</si>
  <si>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</si>
  <si>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</si>
  <si>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</si>
  <si>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</si>
  <si>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</si>
  <si>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</si>
  <si>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</si>
  <si>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</si>
  <si>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</si>
  <si>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</si>
  <si>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</si>
  <si>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</si>
  <si>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</si>
  <si>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</si>
  <si>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</si>
  <si>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</si>
  <si>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</si>
  <si>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</si>
  <si>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</si>
  <si>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</si>
  <si>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</si>
  <si>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</si>
  <si>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</si>
  <si>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</si>
  <si>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</si>
  <si>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</si>
  <si>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</si>
  <si>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</si>
  <si>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</si>
  <si>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</si>
  <si>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</si>
  <si>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</si>
  <si>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</si>
  <si>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</si>
  <si>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</si>
  <si>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</si>
  <si>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</si>
  <si>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</si>
  <si>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</si>
  <si>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</si>
  <si>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</si>
  <si>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</si>
  <si>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</si>
  <si>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</si>
  <si>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</si>
  <si>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</si>
  <si>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</si>
  <si>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</si>
  <si>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</si>
  <si>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</si>
  <si>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</si>
  <si>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</si>
  <si>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</si>
  <si>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</si>
  <si>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</si>
  <si>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</si>
  <si>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</si>
  <si>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</si>
  <si>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</si>
  <si>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</si>
  <si>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</si>
  <si>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</si>
  <si>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</si>
  <si>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</si>
  <si>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</si>
  <si>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</si>
  <si>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</si>
  <si>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</si>
  <si>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</si>
  <si>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</si>
  <si>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</si>
  <si>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</si>
  <si>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</si>
  <si>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</si>
  <si>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</si>
  <si>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</si>
  <si>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</si>
  <si>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</si>
  <si>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</si>
  <si>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</si>
  <si>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</si>
  <si>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</si>
  <si>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</si>
  <si>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</si>
  <si>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</si>
  <si>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</si>
  <si>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</si>
  <si>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</si>
  <si>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</si>
  <si>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</si>
  <si>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</si>
  <si>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</si>
  <si>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</si>
  <si>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</si>
  <si>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</si>
  <si>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</si>
  <si>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</si>
  <si>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</si>
  <si>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</si>
  <si>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</si>
  <si>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</si>
  <si>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</si>
  <si>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</si>
  <si>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</si>
  <si>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</si>
  <si>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</si>
  <si>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</si>
  <si>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</si>
  <si>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</si>
  <si>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</si>
  <si>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</si>
  <si>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</si>
  <si>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</si>
  <si>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</si>
  <si>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</si>
  <si>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</si>
  <si>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</si>
  <si>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</si>
  <si>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</si>
  <si>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</si>
  <si>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</si>
  <si>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</si>
  <si>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</si>
  <si>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</si>
  <si>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</si>
  <si>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</si>
  <si>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</si>
  <si>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</si>
  <si>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</si>
  <si>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</si>
  <si>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</si>
  <si>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</si>
  <si>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</si>
  <si>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</si>
  <si>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</si>
  <si>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</si>
  <si>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</si>
  <si>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</si>
  <si>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</si>
  <si>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</si>
  <si>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</si>
  <si>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</si>
  <si>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</si>
  <si>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</si>
  <si>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</si>
  <si>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</si>
  <si>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</si>
  <si>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</si>
  <si>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</si>
  <si>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</si>
  <si>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</si>
  <si>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</si>
  <si>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</si>
  <si>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</si>
  <si>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</si>
  <si>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</si>
  <si>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</si>
  <si>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</si>
  <si>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</si>
  <si>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</si>
  <si>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</si>
  <si>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</si>
  <si>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</si>
  <si>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</si>
  <si>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</si>
  <si>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</si>
  <si>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</si>
  <si>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</si>
  <si>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</si>
  <si>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</si>
  <si>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</si>
  <si>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</si>
  <si>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</si>
  <si>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</si>
  <si>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</si>
  <si>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</si>
  <si>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</si>
  <si>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</si>
  <si>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</si>
  <si>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</si>
  <si>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</si>
  <si>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</si>
  <si>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</si>
  <si>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</si>
  <si>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</si>
  <si>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</si>
  <si>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</si>
  <si>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</si>
  <si>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</si>
  <si>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</si>
  <si>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</si>
  <si>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</si>
  <si>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</si>
  <si>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</si>
  <si>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</si>
  <si>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</si>
  <si>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</si>
  <si>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</si>
  <si>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</si>
  <si>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</si>
  <si>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</si>
  <si>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</si>
  <si>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</si>
  <si>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</si>
  <si>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</si>
  <si>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</si>
  <si>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</si>
  <si>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</si>
  <si>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</si>
  <si>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</si>
  <si>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</si>
  <si>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</si>
  <si>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</si>
  <si>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</si>
  <si>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</si>
  <si>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</si>
  <si>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</si>
  <si>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</si>
  <si>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</si>
  <si>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</si>
  <si>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</si>
  <si>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</si>
  <si>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</si>
  <si>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</si>
  <si>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</si>
  <si>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</si>
  <si>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</si>
  <si>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</si>
  <si>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</si>
  <si>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</si>
  <si>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</si>
  <si>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</si>
  <si>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</si>
  <si>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</si>
  <si>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</si>
  <si>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</si>
  <si>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</si>
  <si>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</si>
  <si>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</si>
  <si>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</si>
  <si>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</si>
  <si>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</si>
  <si>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</si>
  <si>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</si>
  <si>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</si>
  <si>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</si>
  <si>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</si>
  <si>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</si>
  <si>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</si>
  <si>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</si>
  <si>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</si>
  <si>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</si>
  <si>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</si>
  <si>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</si>
  <si>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</si>
  <si>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</si>
  <si>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</si>
  <si>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</si>
  <si>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</si>
  <si>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</si>
  <si>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</si>
  <si>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</si>
  <si>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</si>
  <si>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</si>
  <si>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</si>
  <si>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</si>
  <si>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</si>
  <si>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</si>
  <si>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</si>
  <si>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</si>
  <si>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</si>
  <si>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</si>
  <si>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</si>
  <si>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</si>
  <si>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</si>
  <si>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</si>
  <si>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</si>
  <si>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</si>
  <si>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</si>
  <si>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</si>
  <si>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</si>
  <si>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</si>
  <si>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</si>
  <si>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</si>
  <si>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</si>
  <si>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</si>
  <si>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</si>
  <si>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</si>
  <si>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</si>
  <si>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</si>
  <si>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</si>
  <si>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</si>
  <si>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</si>
  <si>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</si>
  <si>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</si>
  <si>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</si>
  <si>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</si>
  <si>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</si>
  <si>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</si>
  <si>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</si>
  <si>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</si>
  <si>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</si>
  <si>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</si>
  <si>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</si>
  <si>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</si>
  <si>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</si>
  <si>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</si>
  <si>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</si>
  <si>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</si>
  <si>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</si>
  <si>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</si>
  <si>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</si>
  <si>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</si>
  <si>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</si>
  <si>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</si>
  <si>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</si>
  <si>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</si>
  <si>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</si>
  <si>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</si>
  <si>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</si>
  <si>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</si>
  <si>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</si>
  <si>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</si>
  <si>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</si>
  <si>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</si>
  <si>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</si>
  <si>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</si>
  <si>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</si>
  <si>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</si>
  <si>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</si>
  <si>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</si>
  <si>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</si>
  <si>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</si>
  <si>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</si>
  <si>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</si>
  <si>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</si>
  <si>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</si>
  <si>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</si>
  <si>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</si>
  <si>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</si>
  <si>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</si>
  <si>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</si>
  <si>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</si>
  <si>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</si>
  <si>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</si>
  <si>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</si>
  <si>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</si>
  <si>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</si>
  <si>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</si>
  <si>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</si>
  <si>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</si>
  <si>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</si>
  <si>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</si>
  <si>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</si>
  <si>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</si>
  <si>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</si>
  <si>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</si>
  <si>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</si>
  <si>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</si>
  <si>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</si>
  <si>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</si>
  <si>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</si>
  <si>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</si>
  <si>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</si>
  <si>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</si>
  <si>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</si>
  <si>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</si>
  <si>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</si>
  <si>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</si>
  <si>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</si>
  <si>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</si>
  <si>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</si>
  <si>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</si>
  <si>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</si>
  <si>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</si>
  <si>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</si>
  <si>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</si>
  <si>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</si>
  <si>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</si>
  <si>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</si>
  <si>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</si>
  <si>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</si>
  <si>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</si>
  <si>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</si>
  <si>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</si>
  <si>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</si>
  <si>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</si>
  <si>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</si>
  <si>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</si>
  <si>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</si>
  <si>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</si>
  <si>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</si>
  <si>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</si>
  <si>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</si>
  <si>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</si>
  <si>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</si>
  <si>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</si>
  <si>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</si>
  <si>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</si>
  <si>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</si>
  <si>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</si>
  <si>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</si>
  <si>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</si>
  <si>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</si>
  <si>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</si>
  <si>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</si>
  <si>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</si>
  <si>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</si>
  <si>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</si>
  <si>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</si>
  <si>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</si>
  <si>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</si>
  <si>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</si>
  <si>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</si>
  <si>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</si>
  <si>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</si>
  <si>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</si>
  <si>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</si>
  <si>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</si>
  <si>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</si>
  <si>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</si>
  <si>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</si>
  <si>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</si>
  <si>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</si>
  <si>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</si>
  <si>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</si>
  <si>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</si>
  <si>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</si>
  <si>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</si>
  <si>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</si>
  <si>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</si>
  <si>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</si>
  <si>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</si>
  <si>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</si>
  <si>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</si>
  <si>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</si>
  <si>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</si>
  <si>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</si>
  <si>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</si>
  <si>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</si>
  <si>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</si>
  <si>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</si>
  <si>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</si>
  <si>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</si>
  <si>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</si>
  <si>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</si>
  <si>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</si>
  <si>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</si>
  <si>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</si>
  <si>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</si>
  <si>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</si>
  <si>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</si>
  <si>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</si>
  <si>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</si>
  <si>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</si>
  <si>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</si>
  <si>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</si>
  <si>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</si>
  <si>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</si>
  <si>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</si>
  <si>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</si>
  <si>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</si>
  <si>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</si>
  <si>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</si>
  <si>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</si>
  <si>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</si>
  <si>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</si>
  <si>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</si>
  <si>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</si>
  <si>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</si>
  <si>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</si>
  <si>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</si>
  <si>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</si>
  <si>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</si>
  <si>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</si>
  <si>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</si>
  <si>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</si>
  <si>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</si>
  <si>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</si>
  <si>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</si>
  <si>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</si>
  <si>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</si>
  <si>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</si>
  <si>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</si>
  <si>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</si>
  <si>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</si>
  <si>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</si>
  <si>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</si>
  <si>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</si>
  <si>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</si>
  <si>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</si>
  <si>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</si>
  <si>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</si>
  <si>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</si>
  <si>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</si>
  <si>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</si>
  <si>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</si>
  <si>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</si>
  <si>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</si>
  <si>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</si>
  <si>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</si>
  <si>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</si>
  <si>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</si>
  <si>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</si>
  <si>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</si>
  <si>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</si>
  <si>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</si>
  <si>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</si>
  <si>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</si>
  <si>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</si>
  <si>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</si>
  <si>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</si>
  <si>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</si>
  <si>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</si>
  <si>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</si>
  <si>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</si>
  <si>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</si>
  <si>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</si>
  <si>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</si>
  <si>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</si>
  <si>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</si>
  <si>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</si>
  <si>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</si>
  <si>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</si>
  <si>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</si>
  <si>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</si>
  <si>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</si>
  <si>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</si>
  <si>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</si>
  <si>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</si>
  <si>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</si>
  <si>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</si>
  <si>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</si>
  <si>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</si>
  <si>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</si>
  <si>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</si>
  <si>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</si>
  <si>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</si>
  <si>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</si>
  <si>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</si>
  <si>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</si>
  <si>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</si>
  <si>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</si>
  <si>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</si>
  <si>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</si>
  <si>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</si>
  <si>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</si>
  <si>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</si>
  <si>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</si>
  <si>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</si>
  <si>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</si>
  <si>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</si>
  <si>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</si>
  <si>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</si>
  <si>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</si>
  <si>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</si>
  <si>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</si>
  <si>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</si>
  <si>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</si>
  <si>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</si>
  <si>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</si>
  <si>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</si>
  <si>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</si>
  <si>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</si>
  <si>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</si>
  <si>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</si>
  <si>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</si>
  <si>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</si>
  <si>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</si>
  <si>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</si>
  <si>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</si>
  <si>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</si>
  <si>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</si>
  <si>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</si>
  <si>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</si>
  <si>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</si>
  <si>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</si>
  <si>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</si>
  <si>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</si>
  <si>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</si>
  <si>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</si>
  <si>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</si>
  <si>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</si>
  <si>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</si>
  <si>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</si>
  <si>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</si>
  <si>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</si>
  <si>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</si>
  <si>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</si>
  <si>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</si>
  <si>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</si>
  <si>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</si>
  <si>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</si>
  <si>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</si>
  <si>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</si>
  <si>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</si>
  <si>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</si>
  <si>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</si>
  <si>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</si>
  <si>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</si>
  <si>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</si>
  <si>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</si>
  <si>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</si>
  <si>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</si>
  <si>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</si>
  <si>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</si>
  <si>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05234290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</si>
  <si>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</si>
  <si>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</si>
  <si>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</si>
  <si>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L'ECHEZ</t>
  </si>
  <si>
    <t xml:space="preserve">NOM_PRELEV_DETERM</t>
  </si>
  <si>
    <t xml:space="preserve">AQUABIO</t>
  </si>
  <si>
    <t xml:space="preserve">LB_STATION</t>
  </si>
  <si>
    <t xml:space="preserve">L'ECHEZ EN AMONT DES ANGLES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</si>
  <si>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</si>
  <si>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</si>
  <si>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</si>
  <si>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</si>
  <si>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IBMR201-04262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</si>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</sst>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456691</v>
      </c>
      <c r="G10" s="25"/>
      <c r="H10" s="25"/>
    </row>
    <row r="11" customFormat="false" ht="15" hidden="false" customHeight="false" outlineLevel="0" collapsed="false">
      <c r="A11" s="26" t="s">
        <v>5185</v>
      </c>
      <c r="B11" s="30" t="n">
        <v>44090</v>
      </c>
      <c r="D11" s="26" t="s">
        <v>5186</v>
      </c>
      <c r="E11" s="29" t="n">
        <v>6224386</v>
      </c>
      <c r="G11" s="25"/>
      <c r="H11" s="25"/>
    </row>
    <row r="12" customFormat="false" ht="15" hidden="false" customHeight="false" outlineLevel="0" collapsed="false">
      <c r="A12" s="26" t="s">
        <v>5187</v>
      </c>
      <c r="B12" s="29" t="s">
        <v>5188</v>
      </c>
      <c r="D12" s="26" t="s">
        <v>5189</v>
      </c>
      <c r="E12" s="29" t="n">
        <v>456603</v>
      </c>
      <c r="G12" s="25"/>
      <c r="H12" s="25"/>
    </row>
    <row r="13" customFormat="false" ht="17.25" hidden="false" customHeight="true" outlineLevel="0" collapsed="false">
      <c r="A13" s="12"/>
      <c r="B13" s="31"/>
      <c r="D13" s="26" t="s">
        <v>5190</v>
      </c>
      <c r="E13" s="29" t="n">
        <v>6224405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456691</v>
      </c>
    </row>
    <row r="18" customFormat="false" ht="15" hidden="false" customHeight="false" outlineLevel="0" collapsed="false">
      <c r="A18" s="36"/>
      <c r="B18" s="37" t="s">
        <v>5198</v>
      </c>
      <c r="C18" s="38" t="n">
        <f aca="false">E11</f>
        <v>6224386</v>
      </c>
    </row>
    <row r="19" customFormat="false" ht="15" hidden="false" customHeight="false" outlineLevel="0" collapsed="false">
      <c r="A19" s="33" t="s">
        <v>5199</v>
      </c>
      <c r="B19" s="39" t="n">
        <v>460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2.59999990463257</v>
      </c>
      <c r="C37" s="50"/>
      <c r="D37" s="55" t="s">
        <v>5221</v>
      </c>
      <c r="E37" s="34"/>
    </row>
    <row r="38" s="56" customFormat="true" ht="15" hidden="false" customHeight="true" outlineLevel="0" collapsed="false">
      <c r="A38" s="54" t="s">
        <v>5222</v>
      </c>
      <c r="B38" s="34" t="n">
        <v>30</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5</v>
      </c>
      <c r="C76" s="50"/>
      <c r="D76" s="26" t="s">
        <v>5254</v>
      </c>
      <c r="E76" s="62"/>
    </row>
    <row r="77" s="17" customFormat="true" ht="15" hidden="false" customHeight="false" outlineLevel="0" collapsed="false">
      <c r="A77" s="33" t="s">
        <v>5255</v>
      </c>
      <c r="B77" s="62" t="n">
        <v>0</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0</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2495</v>
      </c>
      <c r="B97" s="79" t="str">
        <f aca="false">IF(A97="NEWCOD",IF(ISBLANK(G97),"renseigner le champ 'Nouveau taxon'",G97),VLOOKUP(A97,'Ref Taxo'!A:B,2,FALSE()))</f>
        <v>Juncus acutiflorus</v>
      </c>
      <c r="C97" s="80" t="n">
        <f aca="false">IF(A97="NEWCOD",IF(ISBLANK(H97),"NoCod",H97),VLOOKUP(A97,'Ref Taxo'!A:D,4,FALSE()))</f>
        <v>1607</v>
      </c>
      <c r="D97" s="81" t="n">
        <v>0.00999999977648258</v>
      </c>
      <c r="E97" s="82" t="n">
        <v>0</v>
      </c>
      <c r="F97" s="82" t="s">
        <v>5276</v>
      </c>
      <c r="G97" s="83"/>
      <c r="H97" s="84"/>
    </row>
    <row r="98" customFormat="false" ht="15" hidden="false" customHeight="false" outlineLevel="0" collapsed="false">
      <c r="A98" s="78" t="s">
        <v>469</v>
      </c>
      <c r="B98" s="79" t="str">
        <f aca="false">IF(A98="NEWCOD",IF(ISBLANK(G98),"renseigner le champ 'Nouveau taxon'",G98),VLOOKUP(A98,'Ref Taxo'!A:B,2,FALSE()))</f>
        <v>Brachythecium rivulare</v>
      </c>
      <c r="C98" s="80" t="n">
        <f aca="false">IF(A98="NEWCOD",IF(ISBLANK(H98),"NoCod",H98),VLOOKUP(A98,'Ref Taxo'!A:D,4,FALSE()))</f>
        <v>1260</v>
      </c>
      <c r="D98" s="81" t="n">
        <v>0.00999999977648258</v>
      </c>
      <c r="E98" s="82" t="n">
        <v>0</v>
      </c>
      <c r="F98" s="82" t="s">
        <v>5276</v>
      </c>
      <c r="G98" s="85"/>
      <c r="H98" s="86"/>
    </row>
    <row r="99" customFormat="false" ht="15" hidden="false" customHeight="false" outlineLevel="0" collapsed="false">
      <c r="A99" s="78" t="s">
        <v>1232</v>
      </c>
      <c r="B99" s="79" t="str">
        <f aca="false">IF(A99="NEWCOD",IF(ISBLANK(G99),"renseigner le champ 'Nouveau taxon'",G99),VLOOKUP(A99,'Ref Taxo'!A:B,2,FALSE()))</f>
        <v>Cratoneuron filicinum</v>
      </c>
      <c r="C99" s="80" t="n">
        <f aca="false">IF(A99="NEWCOD",IF(ISBLANK(H99),"NoCod",H99),VLOOKUP(A99,'Ref Taxo'!A:D,4,FALSE()))</f>
        <v>1233</v>
      </c>
      <c r="D99" s="81" t="n">
        <v>0.00999999977648258</v>
      </c>
      <c r="E99" s="82" t="n">
        <v>0</v>
      </c>
      <c r="F99" s="82" t="s">
        <v>5276</v>
      </c>
      <c r="G99" s="85"/>
      <c r="H99" s="86"/>
    </row>
    <row r="100" customFormat="false" ht="15" hidden="false" customHeight="false" outlineLevel="0" collapsed="false">
      <c r="A100" s="78" t="s">
        <v>3203</v>
      </c>
      <c r="B100" s="79" t="str">
        <f aca="false">IF(A100="NEWCOD",IF(ISBLANK(G100),"renseigner le champ 'Nouveau taxon'",G100),VLOOKUP(A100,'Ref Taxo'!A:B,2,FALSE()))</f>
        <v>Nostoc</v>
      </c>
      <c r="C100" s="80" t="n">
        <f aca="false">IF(A100="NEWCOD",IF(ISBLANK(H100),"NoCod",H100),VLOOKUP(A100,'Ref Taxo'!A:D,4,FALSE()))</f>
        <v>1105</v>
      </c>
      <c r="D100" s="81" t="n">
        <v>0.00999999977648258</v>
      </c>
      <c r="E100" s="82" t="n">
        <v>0</v>
      </c>
      <c r="F100" s="82" t="s">
        <v>5276</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0.00999999977648258</v>
      </c>
      <c r="E101" s="82" t="n">
        <v>0</v>
      </c>
      <c r="F101" s="82" t="s">
        <v>5276</v>
      </c>
      <c r="G101" s="85"/>
      <c r="H101" s="86"/>
    </row>
    <row r="102" customFormat="false" ht="15" hidden="false" customHeight="false" outlineLevel="0" collapsed="false">
      <c r="A102" s="78" t="s">
        <v>2195</v>
      </c>
      <c r="B102" s="79" t="str">
        <f aca="false">IF(A102="NEWCOD",IF(ISBLANK(G102),"renseigner le champ 'Nouveau taxon'",G102),VLOOKUP(A102,'Ref Taxo'!A:B,2,FALSE()))</f>
        <v>Heribaudiella</v>
      </c>
      <c r="C102" s="80" t="n">
        <f aca="false">IF(A102="NEWCOD",IF(ISBLANK(H102),"NoCod",H102),VLOOKUP(A102,'Ref Taxo'!A:D,4,FALSE()))</f>
        <v>6196</v>
      </c>
      <c r="D102" s="81" t="n">
        <v>0.00999999977648258</v>
      </c>
      <c r="E102" s="82" t="n">
        <v>0</v>
      </c>
      <c r="F102" s="82" t="s">
        <v>5276</v>
      </c>
      <c r="G102" s="85"/>
      <c r="H102" s="86"/>
    </row>
    <row r="103" customFormat="false" ht="15" hidden="false" customHeight="false" outlineLevel="0" collapsed="false">
      <c r="A103" s="78" t="s">
        <v>558</v>
      </c>
      <c r="B103" s="79" t="str">
        <f aca="false">IF(A103="NEWCOD",IF(ISBLANK(G103),"renseigner le champ 'Nouveau taxon'",G103),VLOOKUP(A103,'Ref Taxo'!A:B,2,FALSE()))</f>
        <v>Calliergonella cuspidata</v>
      </c>
      <c r="C103" s="80" t="n">
        <f aca="false">IF(A103="NEWCOD",IF(ISBLANK(H103),"NoCod",H103),VLOOKUP(A103,'Ref Taxo'!A:D,4,FALSE()))</f>
        <v>1228</v>
      </c>
      <c r="D103" s="81" t="n">
        <v>0.00999999977648258</v>
      </c>
      <c r="E103" s="82" t="n">
        <v>0</v>
      </c>
      <c r="F103" s="82" t="s">
        <v>5276</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0.00999999977648258</v>
      </c>
      <c r="E104" s="82" t="n">
        <v>0</v>
      </c>
      <c r="F104" s="82" t="s">
        <v>5276</v>
      </c>
      <c r="G104" s="85"/>
      <c r="H104" s="86"/>
    </row>
    <row r="105" customFormat="false" ht="15" hidden="false" customHeight="false" outlineLevel="0" collapsed="false">
      <c r="A105" s="78" t="s">
        <v>3136</v>
      </c>
      <c r="B105" s="79" t="str">
        <f aca="false">IF(A105="NEWCOD",IF(ISBLANK(G105),"renseigner le champ 'Nouveau taxon'",G105),VLOOKUP(A105,'Ref Taxo'!A:B,2,FALSE()))</f>
        <v>Nasturtium officinale</v>
      </c>
      <c r="C105" s="80" t="n">
        <f aca="false">IF(A105="NEWCOD",IF(ISBLANK(H105),"NoCod",H105),VLOOKUP(A105,'Ref Taxo'!A:D,4,FALSE()))</f>
        <v>1763</v>
      </c>
      <c r="D105" s="81" t="n">
        <v>0.00999999977648258</v>
      </c>
      <c r="E105" s="82" t="n">
        <v>0</v>
      </c>
      <c r="F105" s="82" t="s">
        <v>5276</v>
      </c>
      <c r="G105" s="85"/>
      <c r="H105" s="86"/>
    </row>
    <row r="106" customFormat="false" ht="15" hidden="false" customHeight="false" outlineLevel="0" collapsed="false">
      <c r="A106" s="78" t="s">
        <v>3995</v>
      </c>
      <c r="B106" s="79" t="str">
        <f aca="false">IF(A106="NEWCOD",IF(ISBLANK(G106),"renseigner le champ 'Nouveau taxon'",G106),VLOOKUP(A106,'Ref Taxo'!A:B,2,FALSE()))</f>
        <v>Ranunculus repens</v>
      </c>
      <c r="C106" s="80" t="n">
        <f aca="false">IF(A106="NEWCOD",IF(ISBLANK(H106),"NoCod",H106),VLOOKUP(A106,'Ref Taxo'!A:D,4,FALSE()))</f>
        <v>1910</v>
      </c>
      <c r="D106" s="81" t="n">
        <v>0.00999999977648258</v>
      </c>
      <c r="E106" s="82" t="n">
        <v>0</v>
      </c>
      <c r="F106" s="82" t="s">
        <v>5276</v>
      </c>
      <c r="G106" s="85"/>
      <c r="H106" s="86"/>
    </row>
    <row r="107" customFormat="false" ht="15" hidden="false" customHeight="false" outlineLevel="0" collapsed="false">
      <c r="A107" s="78" t="s">
        <v>662</v>
      </c>
      <c r="B107" s="79" t="str">
        <f aca="false">IF(A107="NEWCOD",IF(ISBLANK(G107),"renseigner le champ 'Nouveau taxon'",G107),VLOOKUP(A107,'Ref Taxo'!A:B,2,FALSE()))</f>
        <v>Cardamine raphanifolia</v>
      </c>
      <c r="C107" s="80" t="n">
        <f aca="false">IF(A107="NEWCOD",IF(ISBLANK(H107),"NoCod",H107),VLOOKUP(A107,'Ref Taxo'!A:D,4,FALSE()))</f>
        <v>31520</v>
      </c>
      <c r="D107" s="81" t="n">
        <v>0.00999999977648258</v>
      </c>
      <c r="E107" s="82" t="n">
        <v>0</v>
      </c>
      <c r="F107" s="82" t="s">
        <v>5276</v>
      </c>
      <c r="G107" s="85"/>
      <c r="H107" s="86"/>
    </row>
    <row r="108" customFormat="false" ht="15" hidden="false" customHeight="false" outlineLevel="0" collapsed="false">
      <c r="A108" s="78" t="s">
        <v>1930</v>
      </c>
      <c r="B108" s="79" t="str">
        <f aca="false">IF(A108="NEWCOD",IF(ISBLANK(G108),"renseigner le champ 'Nouveau taxon'",G108),VLOOKUP(A108,'Ref Taxo'!A:B,2,FALSE()))</f>
        <v>Fissidens grandifrons</v>
      </c>
      <c r="C108" s="80" t="n">
        <f aca="false">IF(A108="NEWCOD",IF(ISBLANK(H108),"NoCod",H108),VLOOKUP(A108,'Ref Taxo'!A:D,4,FALSE()))</f>
        <v>19666</v>
      </c>
      <c r="D108" s="81" t="n">
        <v>0.00999999977648258</v>
      </c>
      <c r="E108" s="82" t="n">
        <v>0</v>
      </c>
      <c r="F108" s="82" t="s">
        <v>5276</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0.200000002980232</v>
      </c>
      <c r="E109" s="82" t="n">
        <v>0</v>
      </c>
      <c r="F109" s="82" t="s">
        <v>5276</v>
      </c>
      <c r="G109" s="85"/>
      <c r="H109" s="86"/>
    </row>
    <row r="110" customFormat="false" ht="15" hidden="false" customHeight="false" outlineLevel="0" collapsed="false">
      <c r="A110" s="78" t="s">
        <v>5042</v>
      </c>
      <c r="B110" s="79" t="str">
        <f aca="false">IF(A110="NEWCOD",IF(ISBLANK(G110),"renseigner le champ 'Nouveau taxon'",G110),VLOOKUP(A110,'Ref Taxo'!A:B,2,FALSE()))</f>
        <v>Vaucheria</v>
      </c>
      <c r="C110" s="80" t="n">
        <f aca="false">IF(A110="NEWCOD",IF(ISBLANK(H110),"NoCod",H110),VLOOKUP(A110,'Ref Taxo'!A:D,4,FALSE()))</f>
        <v>1169</v>
      </c>
      <c r="D110" s="81" t="n">
        <v>0.200000002980232</v>
      </c>
      <c r="E110" s="82" t="n">
        <v>0</v>
      </c>
      <c r="F110" s="82" t="s">
        <v>5276</v>
      </c>
      <c r="G110" s="85"/>
      <c r="H110" s="86"/>
    </row>
    <row r="111" customFormat="false" ht="15" hidden="false" customHeight="false" outlineLevel="0" collapsed="false">
      <c r="A111" s="78" t="s">
        <v>2064</v>
      </c>
      <c r="B111" s="79" t="str">
        <f aca="false">IF(A111="NEWCOD",IF(ISBLANK(G111),"renseigner le champ 'Nouveau taxon'",G111),VLOOKUP(A111,'Ref Taxo'!A:B,2,FALSE()))</f>
        <v>Glyceria fluitans</v>
      </c>
      <c r="C111" s="80" t="n">
        <f aca="false">IF(A111="NEWCOD",IF(ISBLANK(H111),"NoCod",H111),VLOOKUP(A111,'Ref Taxo'!A:D,4,FALSE()))</f>
        <v>1564</v>
      </c>
      <c r="D111" s="81" t="n">
        <v>0.200000002980232</v>
      </c>
      <c r="E111" s="82" t="n">
        <v>0</v>
      </c>
      <c r="F111" s="82" t="s">
        <v>5276</v>
      </c>
      <c r="G111" s="85"/>
      <c r="H111" s="86"/>
    </row>
    <row r="112" customFormat="false" ht="15" hidden="false" customHeight="false" outlineLevel="0" collapsed="false">
      <c r="A112" s="78" t="s">
        <v>5065</v>
      </c>
      <c r="B112" s="79" t="str">
        <f aca="false">IF(A112="NEWCOD",IF(ISBLANK(G112),"renseigner le champ 'Nouveau taxon'",G112),VLOOKUP(A112,'Ref Taxo'!A:B,2,FALSE()))</f>
        <v>Veronica beccabunga</v>
      </c>
      <c r="C112" s="80" t="n">
        <f aca="false">IF(A112="NEWCOD",IF(ISBLANK(H112),"NoCod",H112),VLOOKUP(A112,'Ref Taxo'!A:D,4,FALSE()))</f>
        <v>1957</v>
      </c>
      <c r="D112" s="81" t="n">
        <v>0.200000002980232</v>
      </c>
      <c r="E112" s="82" t="n">
        <v>0</v>
      </c>
      <c r="F112" s="82" t="s">
        <v>5276</v>
      </c>
      <c r="G112" s="85"/>
      <c r="H112" s="86"/>
    </row>
    <row r="113" customFormat="false" ht="15" hidden="false" customHeight="false" outlineLevel="0" collapsed="false">
      <c r="A113" s="78" t="s">
        <v>62</v>
      </c>
      <c r="B113" s="79" t="str">
        <f aca="false">IF(A113="NEWCOD",IF(ISBLANK(G113),"renseigner le champ 'Nouveau taxon'",G113),VLOOKUP(A113,'Ref Taxo'!A:B,2,FALSE()))</f>
        <v>Agrostis stolonifera</v>
      </c>
      <c r="C113" s="80" t="n">
        <f aca="false">IF(A113="NEWCOD",IF(ISBLANK(H113),"NoCod",H113),VLOOKUP(A113,'Ref Taxo'!A:D,4,FALSE()))</f>
        <v>1543</v>
      </c>
      <c r="D113" s="81" t="n">
        <v>0.200000002980232</v>
      </c>
      <c r="E113" s="82" t="n">
        <v>0</v>
      </c>
      <c r="F113" s="82" t="s">
        <v>5276</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14</v>
      </c>
      <c r="E114" s="82" t="n">
        <v>0</v>
      </c>
      <c r="F114" s="82" t="s">
        <v>5276</v>
      </c>
      <c r="G114" s="85"/>
      <c r="H114" s="86"/>
    </row>
    <row r="115" customFormat="false" ht="15" hidden="false" customHeight="false" outlineLevel="0" collapsed="false">
      <c r="A115" s="78" t="s">
        <v>1107</v>
      </c>
      <c r="B115" s="79" t="str">
        <f aca="false">IF(A115="NEWCOD",IF(ISBLANK(G115),"renseigner le champ 'Nouveau taxon'",G115),VLOOKUP(A115,'Ref Taxo'!A:B,2,FALSE()))</f>
        <v>Cladophora</v>
      </c>
      <c r="C115" s="80" t="n">
        <f aca="false">IF(A115="NEWCOD",IF(ISBLANK(H115),"NoCod",H115),VLOOKUP(A115,'Ref Taxo'!A:D,4,FALSE()))</f>
        <v>1124</v>
      </c>
      <c r="D115" s="81" t="n">
        <v>14</v>
      </c>
      <c r="E115" s="82" t="n">
        <v>0</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2021-03-02T10:39:06Z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