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19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<sst xmlns="http://schemas.openxmlformats.org/spreadsheetml/2006/main" count="6456" uniqueCount="5301">
  <si>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</si>
  <si>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</si>
  <si>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</si>
  <si>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</si>
  <si>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</si>
  <si>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</si>
  <si>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</si>
  <si>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</si>
  <si>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</si>
  <si>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</si>
  <si>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</si>
  <si>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</si>
  <si>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</si>
  <si>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</si>
  <si>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</si>
  <si>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</si>
  <si>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</si>
  <si>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</si>
  <si>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</si>
  <si>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</si>
  <si>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</si>
  <si>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</si>
  <si>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</si>
  <si>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</si>
  <si>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</si>
  <si>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</si>
  <si>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</si>
  <si>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</si>
  <si>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</si>
  <si>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</si>
  <si>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</si>
  <si>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</si>
  <si>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</si>
  <si>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</si>
  <si>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</si>
  <si>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</si>
  <si>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</si>
  <si>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</si>
  <si>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</si>
  <si>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</si>
  <si>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</si>
  <si>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</si>
  <si>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</si>
  <si>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</si>
  <si>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</si>
  <si>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</si>
  <si>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</si>
  <si>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</si>
  <si>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</si>
  <si>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</si>
  <si>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</si>
  <si>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</si>
  <si>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</si>
  <si>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</si>
  <si>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</si>
  <si>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</si>
  <si>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</si>
  <si>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</si>
  <si>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</si>
  <si>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</si>
  <si>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</si>
  <si>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</si>
  <si>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</si>
  <si>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</si>
  <si>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</si>
  <si>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</si>
  <si>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</si>
  <si>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</si>
  <si>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</si>
  <si>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</si>
  <si>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</si>
  <si>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</si>
  <si>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</si>
  <si>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</si>
  <si>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</si>
  <si>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</si>
  <si>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</si>
  <si>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</si>
  <si>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</si>
  <si>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</si>
  <si>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</si>
  <si>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</si>
  <si>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</si>
  <si>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</si>
  <si>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</si>
  <si>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</si>
  <si>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</si>
  <si>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</si>
  <si>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</si>
  <si>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</si>
  <si>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</si>
  <si>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</si>
  <si>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</si>
  <si>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</si>
  <si>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</si>
  <si>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</si>
  <si>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</si>
  <si>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</si>
  <si>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</si>
  <si>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</si>
  <si>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</si>
  <si>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</si>
  <si>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</si>
  <si>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</si>
  <si>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</si>
  <si>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</si>
  <si>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</si>
  <si>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</si>
  <si>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</si>
  <si>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</si>
  <si>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</si>
  <si>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</si>
  <si>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</si>
  <si>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</si>
  <si>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</si>
  <si>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</si>
  <si>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</si>
  <si>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</si>
  <si>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</si>
  <si>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</si>
  <si>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</si>
  <si>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</si>
  <si>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</si>
  <si>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</si>
  <si>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</si>
  <si>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</si>
  <si>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</si>
  <si>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</si>
  <si>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</si>
  <si>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</si>
  <si>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</si>
  <si>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</si>
  <si>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</si>
  <si>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</si>
  <si>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</si>
  <si>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</si>
  <si>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</si>
  <si>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</si>
  <si>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</si>
  <si>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</si>
  <si>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</si>
  <si>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</si>
  <si>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</si>
  <si>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</si>
  <si>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</si>
  <si>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</si>
  <si>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</si>
  <si>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</si>
  <si>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</si>
  <si>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</si>
  <si>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</si>
  <si>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</si>
  <si>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</si>
  <si>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</si>
  <si>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</si>
  <si>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</si>
  <si>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</si>
  <si>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</si>
  <si>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</si>
  <si>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</si>
  <si>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</si>
  <si>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</si>
  <si>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</si>
  <si>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</si>
  <si>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</si>
  <si>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</si>
  <si>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</si>
  <si>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</si>
  <si>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</si>
  <si>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</si>
  <si>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</si>
  <si>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</si>
  <si>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</si>
  <si>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</si>
  <si>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</si>
  <si>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</si>
  <si>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</si>
  <si>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</si>
  <si>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</si>
  <si>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</si>
  <si>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</si>
  <si>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</si>
  <si>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</si>
  <si>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</si>
  <si>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</si>
  <si>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</si>
  <si>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</si>
  <si>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</si>
  <si>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</si>
  <si>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</si>
  <si>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</si>
  <si>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</si>
  <si>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</si>
  <si>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</si>
  <si>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</si>
  <si>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</si>
  <si>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</si>
  <si>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</si>
  <si>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</si>
  <si>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</si>
  <si>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</si>
  <si>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</si>
  <si>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</si>
  <si>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</si>
  <si>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</si>
  <si>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</si>
  <si>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</si>
  <si>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</si>
  <si>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</si>
  <si>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</si>
  <si>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</si>
  <si>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</si>
  <si>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</si>
  <si>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</si>
  <si>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</si>
  <si>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</si>
  <si>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</si>
  <si>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</si>
  <si>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</si>
  <si>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</si>
  <si>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</si>
  <si>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</si>
  <si>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</si>
  <si>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</si>
  <si>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</si>
  <si>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</si>
  <si>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</si>
  <si>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</si>
  <si>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</si>
  <si>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</si>
  <si>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</si>
  <si>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</si>
  <si>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</si>
  <si>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</si>
  <si>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</si>
  <si>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</si>
  <si>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</si>
  <si>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</si>
  <si>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</si>
  <si>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</si>
  <si>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</si>
  <si>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</si>
  <si>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</si>
  <si>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</si>
  <si>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</si>
  <si>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</si>
  <si>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</si>
  <si>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</si>
  <si>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</si>
  <si>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</si>
  <si>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</si>
  <si>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</si>
  <si>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</si>
  <si>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</si>
  <si>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</si>
  <si>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</si>
  <si>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</si>
  <si>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</si>
  <si>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</si>
  <si>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</si>
  <si>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</si>
  <si>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</si>
  <si>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</si>
  <si>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</si>
  <si>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</si>
  <si>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</si>
  <si>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</si>
  <si>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</si>
  <si>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</si>
  <si>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</si>
  <si>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</si>
  <si>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</si>
  <si>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</si>
  <si>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</si>
  <si>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</si>
  <si>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</si>
  <si>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</si>
  <si>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</si>
  <si>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</si>
  <si>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</si>
  <si>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</si>
  <si>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</si>
  <si>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</si>
  <si>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</si>
  <si>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</si>
  <si>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</si>
  <si>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</si>
  <si>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</si>
  <si>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</si>
  <si>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</si>
  <si>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</si>
  <si>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</si>
  <si>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</si>
  <si>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</si>
  <si>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</si>
  <si>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</si>
  <si>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</si>
  <si>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</si>
  <si>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</si>
  <si>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</si>
  <si>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</si>
  <si>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</si>
  <si>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</si>
  <si>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</si>
  <si>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</si>
  <si>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</si>
  <si>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</si>
  <si>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</si>
  <si>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</si>
  <si>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</si>
  <si>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</si>
  <si>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</si>
  <si>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</si>
  <si>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</si>
  <si>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</si>
  <si>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</si>
  <si>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</si>
  <si>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</si>
  <si>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</si>
  <si>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</si>
  <si>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</si>
  <si>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</si>
  <si>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</si>
  <si>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</si>
  <si>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</si>
  <si>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</si>
  <si>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</si>
  <si>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</si>
  <si>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</si>
  <si>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</si>
  <si>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</si>
  <si>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</si>
  <si>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</si>
  <si>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</si>
  <si>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</si>
  <si>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</si>
  <si>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</si>
  <si>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</si>
  <si>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</si>
  <si>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</si>
  <si>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</si>
  <si>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</si>
  <si>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</si>
  <si>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</si>
  <si>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</si>
  <si>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</si>
  <si>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</si>
  <si>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</si>
  <si>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</si>
  <si>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</si>
  <si>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</si>
  <si>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</si>
  <si>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</si>
  <si>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</si>
  <si>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</si>
  <si>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</si>
  <si>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</si>
  <si>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</si>
  <si>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</si>
  <si>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</si>
  <si>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</si>
  <si>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</si>
  <si>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</si>
  <si>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</si>
  <si>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</si>
  <si>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</si>
  <si>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</si>
  <si>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</si>
  <si>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</si>
  <si>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</si>
  <si>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</si>
  <si>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</si>
  <si>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</si>
  <si>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</si>
  <si>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</si>
  <si>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</si>
  <si>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</si>
  <si>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</si>
  <si>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</si>
  <si>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</si>
  <si>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</si>
  <si>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</si>
  <si>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</si>
  <si>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</si>
  <si>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</si>
  <si>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</si>
  <si>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</si>
  <si>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</si>
  <si>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</si>
  <si>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</si>
  <si>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</si>
  <si>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</si>
  <si>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</si>
  <si>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</si>
  <si>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</si>
  <si>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</si>
  <si>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</si>
  <si>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</si>
  <si>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</si>
  <si>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</si>
  <si>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</si>
  <si>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</si>
  <si>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</si>
  <si>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</si>
  <si>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</si>
  <si>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</si>
  <si>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</si>
  <si>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</si>
  <si>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</si>
  <si>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</si>
  <si>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</si>
  <si>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</si>
  <si>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</si>
  <si>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</si>
  <si>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</si>
  <si>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</si>
  <si>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</si>
  <si>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</si>
  <si>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</si>
  <si>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</si>
  <si>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</si>
  <si>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</si>
  <si>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</si>
  <si>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</si>
  <si>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</si>
  <si>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</si>
  <si>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</si>
  <si>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</si>
  <si>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</si>
  <si>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</si>
  <si>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</si>
  <si>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</si>
  <si>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</si>
  <si>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</si>
  <si>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</si>
  <si>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</si>
  <si>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</si>
  <si>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</si>
  <si>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</si>
  <si>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</si>
  <si>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</si>
  <si>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</si>
  <si>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</si>
  <si>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</si>
  <si>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</si>
  <si>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</si>
  <si>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</si>
  <si>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</si>
  <si>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</si>
  <si>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</si>
  <si>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</si>
  <si>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</si>
  <si>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</si>
  <si>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</si>
  <si>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</si>
  <si>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</si>
  <si>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</si>
  <si>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</si>
  <si>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</si>
  <si>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</si>
  <si>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</si>
  <si>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</si>
  <si>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</si>
  <si>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</si>
  <si>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</si>
  <si>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</si>
  <si>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</si>
  <si>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</si>
  <si>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</si>
  <si>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</si>
  <si>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</si>
  <si>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</si>
  <si>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</si>
  <si>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</si>
  <si>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</si>
  <si>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</si>
  <si>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</si>
  <si>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</si>
  <si>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</si>
  <si>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</si>
  <si>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</si>
  <si>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</si>
  <si>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</si>
  <si>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</si>
  <si>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</si>
  <si>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</si>
  <si>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</si>
  <si>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</si>
  <si>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</si>
  <si>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</si>
  <si>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</si>
  <si>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</si>
  <si>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</si>
  <si>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</si>
  <si>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</si>
  <si>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</si>
  <si>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</si>
  <si>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</si>
  <si>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</si>
  <si>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</si>
  <si>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</si>
  <si>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</si>
  <si>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</si>
  <si>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</si>
  <si>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</si>
  <si>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</si>
  <si>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</si>
  <si>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</si>
  <si>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</si>
  <si>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</si>
  <si>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</si>
  <si>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</si>
  <si>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</si>
  <si>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</si>
  <si>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</si>
  <si>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</si>
  <si>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</si>
  <si>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</si>
  <si>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</si>
  <si>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</si>
  <si>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</si>
  <si>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</si>
  <si>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</si>
  <si>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</si>
  <si>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</si>
  <si>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</si>
  <si>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</si>
  <si>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</si>
  <si>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</si>
  <si>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</si>
  <si>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</si>
  <si>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</si>
  <si>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</si>
  <si>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</si>
  <si>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</si>
  <si>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</si>
  <si>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</si>
  <si>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</si>
  <si>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</si>
  <si>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</si>
  <si>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</si>
  <si>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</si>
  <si>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</si>
  <si>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</si>
  <si>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</si>
  <si>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</si>
  <si>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</si>
  <si>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</si>
  <si>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</si>
  <si>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</si>
  <si>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</si>
  <si>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</si>
  <si>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</si>
  <si>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</si>
  <si>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</si>
  <si>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</si>
  <si>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</si>
  <si>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</si>
  <si>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</si>
  <si>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</si>
  <si>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</si>
  <si>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</si>
  <si>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</si>
  <si>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</si>
  <si>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</si>
  <si>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</si>
  <si>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</si>
  <si>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</si>
  <si>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</si>
  <si>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</si>
  <si>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</si>
  <si>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</si>
  <si>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</si>
  <si>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</si>
  <si>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</si>
  <si>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</si>
  <si>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</si>
  <si>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</si>
  <si>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</si>
  <si>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</si>
  <si>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</si>
  <si>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</si>
  <si>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</si>
  <si>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</si>
  <si>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</si>
  <si>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</si>
  <si>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</si>
  <si>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</si>
  <si>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</si>
  <si>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</si>
  <si>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</si>
  <si>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</si>
  <si>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</si>
  <si>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</si>
  <si>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</si>
  <si>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</si>
  <si>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</si>
  <si>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</si>
  <si>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</si>
  <si>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</si>
  <si>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</si>
  <si>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</si>
  <si>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</si>
  <si>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</si>
  <si>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</si>
  <si>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</si>
  <si>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</si>
  <si>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</si>
  <si>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</si>
  <si>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</si>
  <si>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</si>
  <si>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</si>
  <si>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</si>
  <si>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</si>
  <si>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</si>
  <si>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</si>
  <si>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</si>
  <si>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</si>
  <si>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</si>
  <si>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</si>
  <si>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</si>
  <si>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</si>
  <si>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</si>
  <si>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</si>
  <si>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</si>
  <si>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</si>
  <si>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</si>
  <si>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</si>
  <si>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</si>
  <si>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</si>
  <si>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</si>
  <si>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</si>
  <si>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</si>
  <si>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</si>
  <si>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</si>
  <si>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</si>
  <si>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</si>
  <si>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</si>
  <si>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</si>
  <si>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</si>
  <si>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</si>
  <si>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</si>
  <si>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</si>
  <si>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</si>
  <si>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</si>
  <si>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</si>
  <si>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</si>
  <si>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</si>
  <si>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</si>
  <si>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</si>
  <si>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</si>
  <si>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</si>
  <si>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</si>
  <si>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</si>
  <si>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</si>
  <si>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</si>
  <si>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</si>
  <si>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</si>
  <si>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</si>
  <si>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</si>
  <si>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</si>
  <si>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</si>
  <si>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</si>
  <si>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</si>
  <si>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</si>
  <si>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</si>
  <si>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</si>
  <si>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</si>
  <si>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</si>
  <si>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</si>
  <si>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</si>
  <si>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</si>
  <si>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</si>
  <si>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</si>
  <si>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</si>
  <si>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</si>
  <si>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</si>
  <si>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</si>
  <si>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</si>
  <si>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</si>
  <si>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</si>
  <si>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</si>
  <si>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</si>
  <si>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</si>
  <si>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</si>
  <si>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</si>
  <si>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</si>
  <si>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</si>
  <si>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</si>
  <si>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</si>
  <si>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</si>
  <si>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</si>
  <si>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</si>
  <si>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</si>
  <si>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</si>
  <si>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</si>
  <si>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</si>
  <si>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</si>
  <si>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</si>
  <si>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</si>
  <si>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</si>
  <si>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</si>
  <si>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</si>
  <si>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</si>
  <si>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</si>
  <si>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</si>
  <si>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</si>
  <si>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</si>
  <si>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</si>
  <si>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</si>
  <si>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</si>
  <si>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</si>
  <si>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</si>
  <si>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</si>
  <si>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</si>
  <si>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</si>
  <si>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</si>
  <si>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</si>
  <si>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</si>
  <si>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</si>
  <si>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</si>
  <si>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</si>
  <si>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</si>
  <si>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</si>
  <si>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</si>
  <si>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</si>
  <si>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</si>
  <si>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</si>
  <si>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</si>
  <si>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</si>
  <si>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</si>
  <si>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</si>
  <si>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</si>
  <si>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</si>
  <si>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</si>
  <si>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</si>
  <si>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</si>
  <si>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</si>
  <si>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</si>
  <si>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</si>
  <si>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</si>
  <si>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</si>
  <si>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</si>
  <si>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</si>
  <si>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</si>
  <si>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</si>
  <si>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</si>
  <si>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</si>
  <si>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</si>
  <si>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</si>
  <si>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</si>
  <si>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</si>
  <si>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</si>
  <si>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</si>
  <si>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</si>
  <si>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</si>
  <si>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</si>
  <si>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</si>
  <si>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</si>
  <si>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</si>
  <si>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</si>
  <si>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</si>
  <si>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</si>
  <si>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</si>
  <si>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</si>
  <si>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</si>
  <si>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</si>
  <si>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</si>
  <si>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</si>
  <si>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</si>
  <si>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</si>
  <si>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</si>
  <si>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</si>
  <si>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</si>
  <si>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</si>
  <si>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</si>
  <si>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</si>
  <si>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</si>
  <si>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</si>
  <si>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</si>
  <si>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</si>
  <si>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</si>
  <si>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</si>
  <si>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</si>
  <si>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</si>
  <si>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</si>
  <si>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</si>
  <si>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</si>
  <si>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</si>
  <si>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</si>
  <si>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</si>
  <si>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</si>
  <si>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</si>
  <si>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</si>
  <si>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</si>
  <si>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</si>
  <si>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</si>
  <si>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</si>
  <si>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</si>
  <si>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</si>
  <si>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</si>
  <si>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</si>
  <si>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</si>
  <si>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</si>
  <si>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</si>
  <si>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</si>
  <si>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</si>
  <si>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</si>
  <si>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</si>
  <si>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</si>
  <si>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</si>
  <si>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</si>
  <si>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</si>
  <si>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</si>
  <si>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</si>
  <si>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</si>
  <si>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</si>
  <si>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</si>
  <si>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</si>
  <si>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</si>
  <si>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</si>
  <si>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</si>
  <si>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</si>
  <si>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</si>
  <si>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</si>
  <si>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</si>
  <si>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</si>
  <si>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</si>
  <si>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</si>
  <si>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</si>
  <si>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</si>
  <si>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</si>
  <si>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</si>
  <si>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</si>
  <si>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</si>
  <si>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</si>
  <si>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</si>
  <si>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</si>
  <si>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</si>
  <si>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</si>
  <si>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</si>
  <si>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</si>
  <si>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</si>
  <si>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</si>
  <si>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</si>
  <si>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</si>
  <si>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</si>
  <si>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</si>
  <si>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</si>
  <si>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</si>
  <si>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</si>
  <si>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</si>
  <si>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</si>
  <si>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</si>
  <si>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</si>
  <si>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</si>
  <si>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</si>
  <si>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</si>
  <si>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</si>
  <si>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</si>
  <si>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</si>
  <si>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</si>
  <si>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</si>
  <si>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</si>
  <si>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</si>
  <si>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</si>
  <si>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</si>
  <si>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</si>
  <si>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</si>
  <si>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</si>
  <si>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</si>
  <si>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</si>
  <si>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</si>
  <si>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</si>
  <si>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</si>
  <si>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</si>
  <si>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</si>
  <si>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</si>
  <si>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</si>
  <si>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</si>
  <si>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</si>
  <si>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</si>
  <si>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</si>
  <si>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</si>
  <si>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</si>
  <si>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</si>
  <si>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</si>
  <si>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</si>
  <si>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</si>
  <si>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</si>
  <si>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</si>
  <si>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</si>
  <si>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</si>
  <si>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</si>
  <si>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</si>
  <si>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</si>
  <si>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</si>
  <si>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</si>
  <si>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</si>
  <si>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</si>
  <si>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</si>
  <si>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</si>
  <si>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</si>
  <si>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</si>
  <si>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</si>
  <si>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</si>
  <si>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</si>
  <si>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</si>
  <si>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</si>
  <si>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</si>
  <si>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</si>
  <si>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</si>
  <si>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</si>
  <si>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</si>
  <si>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</si>
  <si>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</si>
  <si>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</si>
  <si>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</si>
  <si>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</si>
  <si>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</si>
  <si>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</si>
  <si>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</si>
  <si>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</si>
  <si>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</si>
  <si>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</si>
  <si>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</si>
  <si>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</si>
  <si>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</si>
  <si>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</si>
  <si>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</si>
  <si>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</si>
  <si>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</si>
  <si>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</si>
  <si>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</si>
  <si>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</si>
  <si>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</si>
  <si>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</si>
  <si>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</si>
  <si>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</si>
  <si>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</si>
  <si>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</si>
  <si>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</si>
  <si>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</si>
  <si>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</si>
  <si>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</si>
  <si>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</si>
  <si>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</si>
  <si>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</si>
  <si>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</si>
  <si>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</si>
  <si>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</si>
  <si>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</si>
  <si>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</si>
  <si>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</si>
  <si>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</si>
  <si>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</si>
  <si>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</si>
  <si>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</si>
  <si>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</si>
  <si>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</si>
  <si>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</si>
  <si>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</si>
  <si>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</si>
  <si>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</si>
  <si>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</si>
  <si>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</si>
  <si>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</si>
  <si>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</si>
  <si>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</si>
  <si>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</si>
  <si>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</si>
  <si>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</si>
  <si>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</si>
  <si>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</si>
  <si>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</si>
  <si>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</si>
  <si>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</si>
  <si>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</si>
  <si>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</si>
  <si>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</si>
  <si>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</si>
  <si>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</si>
  <si>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</si>
  <si>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</si>
  <si>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</si>
  <si>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</si>
  <si>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</si>
  <si>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</si>
  <si>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</si>
  <si>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</si>
  <si>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</si>
  <si>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</si>
  <si>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</si>
  <si>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</si>
  <si>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</si>
  <si>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</si>
  <si>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</si>
  <si>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</si>
  <si>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</si>
  <si>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</si>
  <si>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</si>
  <si>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</si>
  <si>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</si>
  <si>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</si>
  <si>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</si>
  <si>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</si>
  <si>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</si>
  <si>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</si>
  <si>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</si>
  <si>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</si>
  <si>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</si>
  <si>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</si>
  <si>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</si>
  <si>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</si>
  <si>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</si>
  <si>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</si>
  <si>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</si>
  <si>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</si>
  <si>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</si>
  <si>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</si>
  <si>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</si>
  <si>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</si>
  <si>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</si>
  <si>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</si>
  <si>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</si>
  <si>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</si>
  <si>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</si>
  <si>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</si>
  <si>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</si>
  <si>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</si>
  <si>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</si>
  <si>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</si>
  <si>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</si>
  <si>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</si>
  <si>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</si>
  <si>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</si>
  <si>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</si>
  <si>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</si>
  <si>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</si>
  <si>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</si>
  <si>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</si>
  <si>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</si>
  <si>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</si>
  <si>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</si>
  <si>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</si>
  <si>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</si>
  <si>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</si>
  <si>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</si>
  <si>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</si>
  <si>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</si>
  <si>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</si>
  <si>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</si>
  <si>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</si>
  <si>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</si>
  <si>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</si>
  <si>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</si>
  <si>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</si>
  <si>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</si>
  <si>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</si>
  <si>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</si>
  <si>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</si>
  <si>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</si>
  <si>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</si>
  <si>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</si>
  <si>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</si>
  <si>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</si>
  <si>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</si>
  <si>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</si>
  <si>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</si>
  <si>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</si>
  <si>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</si>
  <si>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</si>
  <si>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</si>
  <si>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</si>
  <si>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</si>
  <si>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</si>
  <si>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</si>
  <si>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</si>
  <si>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</si>
  <si>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</si>
  <si>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</si>
  <si>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</si>
  <si>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</si>
  <si>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</si>
  <si>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</si>
  <si>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</si>
  <si>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</si>
  <si>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</si>
  <si>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</si>
  <si>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</si>
  <si>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</si>
  <si>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</si>
  <si>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</si>
  <si>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</si>
  <si>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</si>
  <si>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</si>
  <si>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</si>
  <si>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</si>
  <si>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</si>
  <si>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</si>
  <si>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</si>
  <si>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</si>
  <si>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</si>
  <si>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</si>
  <si>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</si>
  <si>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</si>
  <si>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</si>
  <si>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</si>
  <si>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</si>
  <si>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</si>
  <si>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</si>
  <si>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</si>
  <si>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</si>
  <si>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</si>
  <si>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</si>
  <si>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</si>
  <si>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</si>
  <si>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</si>
  <si>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</si>
  <si>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</si>
  <si>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</si>
  <si>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</si>
  <si>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</si>
  <si>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</si>
  <si>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</si>
  <si>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</si>
  <si>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</si>
  <si>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</si>
  <si>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</si>
  <si>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</si>
  <si>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</si>
  <si>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</si>
  <si>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</si>
  <si>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</si>
  <si>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</si>
  <si>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</si>
  <si>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</si>
  <si>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</si>
  <si>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</si>
  <si>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</si>
  <si>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</si>
  <si>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</si>
  <si>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</si>
  <si>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</si>
  <si>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</si>
  <si>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</si>
  <si>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</si>
  <si>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</si>
  <si>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</si>
  <si>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</si>
  <si>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</si>
  <si>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</si>
  <si>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</si>
  <si>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</si>
  <si>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</si>
  <si>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</si>
  <si>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</si>
  <si>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</si>
  <si>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</si>
  <si>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</si>
  <si>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</si>
  <si>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</si>
  <si>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</si>
  <si>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</si>
  <si>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</si>
  <si>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</si>
  <si>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</si>
  <si>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</si>
  <si>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</si>
  <si>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</si>
  <si>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</si>
  <si>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</si>
  <si>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</si>
  <si>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</si>
  <si>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</si>
  <si>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</si>
  <si>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</si>
  <si>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</si>
  <si>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</si>
  <si>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</si>
  <si>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</si>
  <si>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</si>
  <si>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</si>
  <si>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</si>
  <si>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</si>
  <si>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</si>
  <si>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</si>
  <si>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</si>
  <si>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</si>
  <si>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</si>
  <si>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</si>
  <si>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</si>
  <si>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</si>
  <si>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</si>
  <si>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</si>
  <si>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</si>
  <si>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</si>
  <si>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</si>
  <si>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</si>
  <si>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</si>
  <si>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</si>
  <si>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</si>
  <si>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</si>
  <si>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</si>
  <si>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</si>
  <si>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</si>
  <si>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</si>
  <si>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</si>
  <si>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</si>
  <si>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</si>
  <si>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</si>
  <si>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</si>
  <si>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</si>
  <si>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</si>
  <si>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</si>
  <si>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</si>
  <si>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</si>
  <si>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</si>
  <si>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</si>
  <si>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</si>
  <si>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</si>
  <si>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</si>
  <si>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</si>
  <si>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</si>
  <si>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</si>
  <si>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</si>
  <si>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</si>
  <si>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</si>
  <si>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</si>
  <si>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</si>
  <si>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</si>
  <si>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</si>
  <si>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</si>
  <si>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</si>
  <si>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</si>
  <si>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</si>
  <si>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</si>
  <si>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</si>
  <si>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</si>
  <si>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</si>
  <si>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</si>
  <si>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</si>
  <si>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</si>
  <si>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</si>
  <si>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</si>
  <si>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</si>
  <si>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</si>
  <si>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</si>
  <si>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</si>
  <si>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</si>
  <si>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</si>
  <si>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</si>
  <si>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</si>
  <si>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</si>
  <si>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</si>
  <si>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</si>
  <si>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</si>
  <si>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</si>
  <si>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</si>
  <si>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</si>
  <si>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</si>
  <si>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</si>
  <si>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</si>
  <si>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</si>
  <si>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</si>
  <si>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</si>
  <si>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</si>
  <si>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</si>
  <si>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</si>
  <si>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</si>
  <si>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</si>
  <si>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</si>
  <si>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</si>
  <si>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</si>
  <si>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</si>
  <si>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</si>
  <si>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</si>
  <si>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</si>
  <si>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</si>
  <si>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</si>
  <si>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</si>
  <si>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</si>
  <si>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</si>
  <si>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</si>
  <si>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</si>
  <si>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</si>
  <si>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</si>
  <si>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</si>
  <si>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</si>
  <si>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</si>
  <si>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</si>
  <si>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</si>
  <si>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</si>
  <si>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</si>
  <si>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</si>
  <si>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</si>
  <si>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</si>
  <si>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</si>
  <si>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</si>
  <si>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</si>
  <si>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</si>
  <si>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</si>
  <si>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</si>
  <si>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</si>
  <si>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</si>
  <si>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</si>
  <si>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</si>
  <si>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</si>
  <si>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</si>
  <si>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</si>
  <si>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</si>
  <si>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</si>
  <si>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</si>
  <si>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</si>
  <si>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</si>
  <si>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</si>
  <si>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</si>
  <si>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</si>
  <si>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</si>
  <si>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</si>
  <si>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</si>
  <si>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</si>
  <si>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</si>
  <si>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</si>
  <si>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</si>
  <si>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</si>
  <si>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</si>
  <si>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</si>
  <si>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</si>
  <si>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</si>
  <si>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</si>
  <si>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</si>
  <si>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</si>
  <si>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</si>
  <si>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</si>
  <si>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</si>
  <si>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</si>
  <si>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</si>
  <si>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</si>
  <si>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</si>
  <si>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</si>
  <si>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</si>
  <si>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</si>
  <si>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</si>
  <si>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</si>
  <si>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</si>
  <si>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</si>
  <si>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</si>
  <si>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</si>
  <si>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</si>
  <si>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</si>
  <si>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</si>
  <si>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</si>
  <si>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</si>
  <si>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</si>
  <si>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</si>
  <si>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</si>
  <si>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</si>
  <si>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</si>
  <si>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</si>
  <si>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</si>
  <si>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</si>
  <si>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</si>
  <si>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</si>
  <si>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</si>
  <si>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</si>
  <si>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</si>
  <si>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</si>
  <si>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</si>
  <si>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</si>
  <si>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</si>
  <si>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</si>
  <si>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</si>
  <si>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</si>
  <si>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</si>
  <si>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</si>
  <si>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</si>
  <si>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</si>
  <si>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</si>
  <si>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</si>
  <si>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</si>
  <si>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</si>
  <si>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</si>
  <si>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</si>
  <si>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</si>
  <si>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</si>
  <si>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</si>
  <si>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</si>
  <si>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</si>
  <si>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</si>
  <si>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</si>
  <si>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</si>
  <si>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</si>
  <si>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</si>
  <si>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</si>
  <si>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</si>
  <si>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</si>
  <si>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</si>
  <si>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</si>
  <si>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</si>
  <si>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</si>
  <si>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</si>
  <si>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</si>
  <si>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</si>
  <si>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</si>
  <si>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</si>
  <si>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</si>
  <si>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</si>
  <si>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</si>
  <si>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</si>
  <si>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</si>
  <si>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</si>
  <si>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</si>
  <si>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</si>
  <si>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</si>
  <si>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</si>
  <si>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</si>
  <si>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</si>
  <si>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</si>
  <si>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</si>
  <si>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</si>
  <si>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</si>
  <si>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</si>
  <si>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</si>
  <si>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</si>
  <si>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</si>
  <si>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</si>
  <si>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</si>
  <si>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</si>
  <si>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</si>
  <si>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</si>
  <si>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</si>
  <si>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</si>
  <si>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</si>
  <si>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</si>
  <si>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</si>
  <si>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</si>
  <si>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</si>
  <si>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</si>
  <si>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</si>
  <si>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</si>
  <si>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</si>
  <si>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</si>
  <si>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</si>
  <si>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</si>
  <si>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</si>
  <si>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</si>
  <si>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</si>
  <si>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</si>
  <si>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</si>
  <si>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</si>
  <si>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</si>
  <si>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</si>
  <si>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</si>
  <si>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</si>
  <si>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</si>
  <si>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</si>
  <si>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</si>
  <si>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</si>
  <si>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</si>
  <si>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</si>
  <si>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</si>
  <si>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</si>
  <si>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</si>
  <si>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</si>
  <si>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</si>
  <si>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</si>
  <si>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</si>
  <si>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</si>
  <si>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</si>
  <si>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</si>
  <si>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</si>
  <si>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</si>
  <si>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</si>
  <si>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</si>
  <si>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</si>
  <si>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</si>
  <si>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</si>
  <si>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</si>
  <si>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</si>
  <si>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</si>
  <si>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</si>
  <si>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</si>
  <si>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</si>
  <si>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</si>
  <si>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</si>
  <si>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</si>
  <si>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</si>
  <si>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</si>
  <si>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</si>
  <si>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</si>
  <si>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</si>
  <si>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</si>
  <si>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</si>
  <si>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</si>
  <si>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</si>
  <si>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</si>
  <si>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</si>
  <si>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</si>
  <si>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</si>
  <si>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</si>
  <si>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</si>
  <si>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</si>
  <si>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</si>
  <si>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</si>
  <si>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</si>
  <si>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</si>
  <si>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</si>
  <si>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</si>
  <si>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</si>
  <si>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</si>
  <si>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</si>
  <si>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</si>
  <si>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</si>
  <si>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</si>
  <si>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</si>
  <si>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</si>
  <si>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</si>
  <si>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</si>
  <si>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</si>
  <si>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</si>
  <si>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</si>
  <si>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</si>
  <si>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</si>
  <si>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</si>
  <si>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</si>
  <si>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</si>
  <si>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</si>
  <si>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</si>
  <si>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</si>
  <si>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</si>
  <si>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</si>
  <si>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</si>
  <si>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</si>
  <si>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</si>
  <si>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</si>
  <si>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</si>
  <si>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</si>
  <si>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</si>
  <si>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</si>
  <si>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</si>
  <si>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</si>
  <si>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</si>
  <si>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</si>
  <si>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</si>
  <si>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</si>
  <si>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</si>
  <si>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</si>
  <si>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</si>
  <si>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</si>
  <si>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</si>
  <si>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</si>
  <si>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</si>
  <si>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</si>
  <si>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</si>
  <si>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</si>
  <si>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</si>
  <si>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</si>
  <si>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</si>
  <si>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</si>
  <si>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</si>
  <si>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</si>
  <si>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</si>
  <si>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</si>
  <si>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</si>
  <si>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</si>
  <si>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</si>
  <si>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</si>
  <si>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</si>
  <si>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</si>
  <si>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</si>
  <si>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</si>
  <si>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</si>
  <si>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</si>
  <si>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</si>
  <si>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</si>
  <si>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</si>
  <si>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</si>
  <si>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</si>
  <si>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</si>
  <si>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</si>
  <si>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</si>
  <si>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</si>
  <si>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</si>
  <si>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</si>
  <si>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</si>
  <si>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</si>
  <si>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</si>
  <si>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</si>
  <si>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</si>
  <si>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</si>
  <si>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</si>
  <si>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</si>
  <si>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</si>
  <si>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</si>
  <si>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</si>
  <si>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</si>
  <si>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</si>
  <si>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</si>
  <si>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</si>
  <si>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</si>
  <si>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</si>
  <si>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</si>
  <si>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</si>
  <si>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</si>
  <si>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</si>
  <si>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</si>
  <si>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</si>
  <si>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</si>
  <si>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</si>
  <si>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</si>
  <si>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</si>
  <si>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</si>
  <si>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</si>
  <si>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</si>
  <si>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</si>
  <si>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</si>
  <si>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</si>
  <si>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</si>
  <si>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</si>
  <si>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</si>
  <si>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</si>
  <si>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</si>
  <si>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</si>
  <si>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</si>
  <si>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</si>
  <si>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</si>
  <si>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</si>
  <si>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</si>
  <si>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</si>
  <si>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</si>
  <si>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</si>
  <si>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</si>
  <si>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</si>
  <si>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</si>
  <si>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</si>
  <si>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</si>
  <si>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</si>
  <si>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</si>
  <si>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</si>
  <si>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</si>
  <si>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</si>
  <si>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</si>
  <si>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</si>
  <si>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</si>
  <si>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</si>
  <si>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</si>
  <si>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</si>
  <si>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</si>
  <si>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</si>
  <si>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</si>
  <si>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</si>
  <si>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</si>
  <si>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</si>
  <si>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</si>
  <si>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</si>
  <si>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</si>
  <si>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</si>
  <si>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</si>
  <si>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</si>
  <si>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</si>
  <si>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</si>
  <si>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</si>
  <si>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</si>
  <si>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</si>
  <si>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</si>
  <si>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</si>
  <si>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</si>
  <si>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</si>
  <si>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</si>
  <si>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</si>
  <si>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</si>
  <si>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</si>
  <si>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</si>
  <si>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</si>
  <si>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</si>
  <si>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</si>
  <si>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</si>
  <si>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</si>
  <si>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</si>
  <si>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</si>
  <si>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</si>
  <si>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</si>
  <si>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</si>
  <si>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</si>
  <si>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</si>
  <si>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</si>
  <si>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</si>
  <si>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</si>
  <si>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</si>
  <si>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</si>
  <si>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</si>
  <si>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</si>
  <si>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</si>
  <si>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</si>
  <si>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</si>
  <si>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</si>
  <si>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</si>
  <si>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</si>
  <si>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</si>
  <si>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</si>
  <si>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</si>
  <si>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</si>
  <si>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</si>
  <si>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</si>
  <si>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</si>
  <si>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</si>
  <si>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</si>
  <si>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</si>
  <si>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</si>
  <si>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</si>
  <si>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</si>
  <si>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</si>
  <si>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</si>
  <si>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</si>
  <si>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</si>
  <si>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</si>
  <si>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</si>
  <si>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</si>
  <si>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</si>
  <si>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</si>
  <si>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</si>
  <si>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</si>
  <si>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</si>
  <si>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</si>
  <si>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</si>
  <si>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</si>
  <si>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</si>
  <si>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</si>
  <si>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</si>
  <si>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</si>
  <si>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</si>
  <si>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</si>
  <si>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</si>
  <si>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</si>
  <si>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</si>
  <si>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</si>
  <si>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</si>
  <si>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</si>
  <si>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</si>
  <si>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</si>
  <si>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</si>
  <si>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</si>
  <si>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</si>
  <si>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</si>
  <si>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</si>
  <si>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</si>
  <si>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</si>
  <si>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</si>
  <si>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</si>
  <si>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</si>
  <si>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</si>
  <si>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</si>
  <si>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</si>
  <si>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</si>
  <si>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</si>
  <si>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</si>
  <si>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</si>
  <si>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</si>
  <si>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</si>
  <si>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</si>
  <si>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</si>
  <si>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</si>
  <si>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</si>
  <si>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</si>
  <si>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</si>
  <si>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</si>
  <si>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</si>
  <si>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</si>
  <si>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</si>
  <si>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</si>
  <si>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</si>
  <si>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</si>
  <si>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</si>
  <si>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</si>
  <si>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</si>
  <si>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</si>
  <si>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</si>
  <si>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</si>
  <si>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</si>
  <si>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</si>
  <si>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</si>
  <si>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</si>
  <si>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</si>
  <si>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</si>
  <si>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</si>
  <si>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</si>
  <si>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</si>
  <si>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</si>
  <si>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</si>
  <si>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</si>
  <si>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</si>
  <si>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</si>
  <si>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</si>
  <si>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</si>
  <si>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</si>
  <si>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</si>
  <si>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</si>
  <si>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</si>
  <si>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</si>
  <si>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</si>
  <si>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</si>
  <si>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</si>
  <si>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</si>
  <si>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</si>
  <si>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</si>
  <si>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</si>
  <si>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</si>
  <si>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</si>
  <si>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</si>
  <si>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</si>
  <si>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</si>
  <si>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</si>
  <si>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</si>
  <si>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</si>
  <si>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</si>
  <si>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</si>
  <si>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</si>
  <si>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</si>
  <si>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</si>
  <si>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</si>
  <si>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</si>
  <si>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</si>
  <si>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</si>
  <si>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</si>
  <si>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</si>
  <si>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</si>
  <si>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</si>
  <si>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</si>
  <si>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</si>
  <si>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</si>
  <si>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</si>
  <si>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</si>
  <si>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</si>
  <si>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</si>
  <si>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</si>
  <si>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</si>
  <si>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</si>
  <si>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</si>
  <si>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</si>
  <si>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</si>
  <si>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</si>
  <si>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</si>
  <si>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</si>
  <si>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</si>
  <si>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</si>
  <si>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</si>
  <si>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</si>
  <si>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</si>
  <si>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</si>
  <si>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</si>
  <si>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</si>
  <si>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</si>
  <si>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</si>
  <si>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</si>
  <si>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</si>
  <si>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</si>
  <si>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</si>
  <si>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</si>
  <si>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</si>
  <si>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</si>
  <si>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</si>
  <si>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</si>
  <si>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</si>
  <si>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</si>
  <si>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</si>
  <si>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</si>
  <si>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</si>
  <si>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</si>
  <si>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</si>
  <si>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</si>
  <si>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</si>
  <si>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</si>
  <si>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</si>
  <si>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</si>
  <si>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</si>
  <si>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</si>
  <si>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</si>
  <si>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</si>
  <si>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</si>
  <si>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</si>
  <si>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</si>
  <si>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</si>
  <si>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</si>
  <si>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</si>
  <si>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</si>
  <si>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</si>
  <si>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</si>
  <si>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</si>
  <si>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</si>
  <si>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</si>
  <si>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</si>
  <si>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</si>
  <si>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</si>
  <si>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</si>
  <si>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</si>
  <si>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</si>
  <si>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</si>
  <si>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</si>
  <si>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</si>
  <si>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</si>
  <si>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</si>
  <si>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</si>
  <si>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</si>
  <si>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</si>
  <si>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</si>
  <si>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</si>
  <si>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</si>
  <si>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</si>
  <si>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</si>
  <si>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</si>
  <si>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</si>
  <si>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</si>
  <si>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</si>
  <si>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</si>
  <si>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</si>
  <si>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</si>
  <si>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</si>
  <si>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</si>
  <si>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</si>
  <si>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</si>
  <si>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</si>
  <si>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</si>
  <si>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</si>
  <si>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</si>
  <si>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</si>
  <si>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</si>
  <si>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</si>
  <si>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</si>
  <si>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</si>
  <si>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</si>
  <si>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</si>
  <si>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</si>
  <si>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</si>
  <si>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</si>
  <si>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</si>
  <si>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</si>
  <si>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</si>
  <si>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</si>
  <si>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</si>
  <si>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</si>
  <si>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</si>
  <si>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</si>
  <si>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</si>
  <si>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</si>
  <si>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</si>
  <si>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</si>
  <si>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</si>
  <si>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</si>
  <si>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</si>
  <si>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</si>
  <si>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</si>
  <si>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</si>
  <si>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</si>
  <si>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</si>
  <si>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</si>
  <si>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</si>
  <si>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</si>
  <si>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</si>
  <si>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</si>
  <si>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</si>
  <si>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</si>
  <si>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</si>
  <si>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</si>
  <si>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</si>
  <si>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</si>
  <si>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</si>
  <si>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</si>
  <si>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</si>
  <si>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</si>
  <si>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</si>
  <si>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</si>
  <si>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</si>
  <si>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</si>
  <si>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</si>
  <si>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</si>
  <si>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</si>
  <si>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</si>
  <si>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</si>
  <si>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</si>
  <si>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</si>
  <si>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</si>
  <si>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</si>
  <si>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</si>
  <si>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</si>
  <si>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</si>
  <si>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</si>
  <si>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</si>
  <si>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</si>
  <si>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</si>
  <si>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</si>
  <si>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</si>
  <si>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</si>
  <si>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</si>
  <si>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</si>
  <si>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</si>
  <si>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</si>
  <si>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</si>
  <si>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</si>
  <si>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</si>
  <si>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</si>
  <si>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</si>
  <si>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</si>
  <si>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</si>
  <si>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</si>
  <si>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</si>
  <si>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</si>
  <si>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</si>
  <si>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</si>
  <si>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</si>
  <si>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</si>
  <si>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</si>
  <si>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</si>
  <si>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</si>
  <si>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</si>
  <si>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</si>
  <si>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</si>
  <si>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</si>
  <si>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</si>
  <si>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</si>
  <si>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</si>
  <si>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</si>
  <si>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</si>
  <si>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</si>
  <si>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</si>
  <si>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</si>
  <si>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</si>
  <si>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</si>
  <si>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</si>
  <si>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</si>
  <si>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</si>
  <si>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</si>
  <si>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</si>
  <si>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</si>
  <si>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</si>
  <si>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</si>
  <si>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</si>
  <si>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</si>
  <si>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</si>
  <si>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</si>
  <si>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</si>
  <si>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</si>
  <si>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</si>
  <si>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</si>
  <si>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</si>
  <si>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</si>
  <si>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</si>
  <si>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</si>
  <si>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</si>
  <si>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</si>
  <si>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</si>
  <si>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</si>
  <si>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</si>
  <si>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</si>
  <si>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</si>
  <si>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</si>
  <si>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</si>
  <si>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</si>
  <si>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</si>
  <si>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</si>
  <si>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</si>
  <si>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</si>
  <si>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</si>
  <si>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</si>
  <si>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</si>
  <si>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</si>
  <si>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</si>
  <si>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</si>
  <si>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</si>
  <si>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</si>
  <si>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</si>
  <si>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</si>
  <si>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</si>
  <si>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</si>
  <si>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</si>
  <si>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</si>
  <si>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</si>
  <si>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</si>
  <si>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</si>
  <si>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</si>
  <si>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</si>
  <si>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</si>
  <si>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</si>
  <si>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</si>
  <si>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</si>
  <si>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</si>
  <si>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</si>
  <si>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</si>
  <si>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</si>
  <si>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</si>
  <si>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</si>
  <si>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</si>
  <si>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</si>
  <si>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</si>
  <si>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</si>
  <si>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</si>
  <si>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</si>
  <si>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</si>
  <si>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</si>
  <si>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</si>
  <si>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</si>
  <si>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</si>
  <si>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</si>
  <si>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</si>
  <si>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</si>
  <si>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</si>
  <si>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</si>
  <si>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</si>
  <si>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</si>
  <si>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</si>
  <si>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</si>
  <si>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</si>
  <si>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</si>
  <si>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</si>
  <si>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</si>
  <si>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</si>
  <si>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</si>
  <si>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</si>
  <si>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</si>
  <si>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</si>
  <si>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</si>
  <si>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</si>
  <si>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</si>
  <si>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</si>
  <si>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</si>
  <si>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</si>
  <si>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</si>
  <si>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</si>
  <si>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</si>
  <si>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</si>
  <si>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</si>
  <si>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</si>
  <si>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</si>
  <si>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</si>
  <si>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</si>
  <si>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</si>
  <si>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</si>
  <si>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</si>
  <si>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</si>
  <si>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</si>
  <si>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</si>
  <si>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</si>
  <si>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</si>
  <si>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</si>
  <si>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</si>
  <si>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</si>
  <si>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</si>
  <si>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</si>
  <si>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</si>
  <si>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</si>
  <si>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</si>
  <si>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</si>
  <si>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</si>
  <si>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</si>
  <si>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</si>
  <si>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</si>
  <si>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</si>
  <si>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</si>
  <si>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</si>
  <si>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</si>
  <si>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</si>
  <si>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</si>
  <si>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</si>
  <si>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</si>
  <si>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</si>
  <si>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</si>
  <si>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</si>
  <si>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</si>
  <si>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</si>
  <si>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</si>
  <si>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</si>
  <si>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</si>
  <si>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</si>
  <si>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</si>
  <si>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</si>
  <si>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</si>
  <si>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</si>
  <si>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</si>
  <si>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</si>
  <si>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</si>
  <si>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</si>
  <si>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</si>
  <si>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</si>
  <si>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</si>
  <si>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</si>
  <si>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</si>
  <si>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</si>
  <si>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</si>
  <si>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</si>
  <si>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</si>
  <si>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</si>
  <si>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</si>
  <si>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</si>
  <si>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</si>
  <si>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</si>
  <si>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</si>
  <si>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</si>
  <si>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</si>
  <si>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</si>
  <si>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</si>
  <si>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</si>
  <si>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</si>
  <si>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</si>
  <si>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</si>
  <si>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</si>
  <si>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</si>
  <si>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</si>
  <si>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</si>
  <si>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</si>
  <si>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</si>
  <si>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</si>
  <si>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</si>
  <si>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</si>
  <si>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</si>
  <si>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</si>
  <si>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</si>
  <si>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</si>
  <si>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</si>
  <si>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</si>
  <si>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</si>
  <si>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</si>
  <si>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</si>
  <si>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</si>
  <si>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</si>
  <si>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</si>
  <si>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</si>
  <si>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</si>
  <si>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</si>
  <si>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</si>
  <si>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</si>
  <si>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</si>
  <si>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</si>
  <si>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</si>
  <si>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</si>
  <si>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</si>
  <si>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</si>
  <si>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</si>
  <si>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</si>
  <si>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</si>
  <si>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</si>
  <si>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</si>
  <si>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</si>
  <si>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</si>
  <si>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</si>
  <si>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</si>
  <si>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</si>
  <si>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</si>
  <si>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</si>
  <si>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</si>
  <si>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</si>
  <si>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</si>
  <si>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</si>
  <si>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</si>
  <si>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</si>
  <si>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</si>
  <si>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</si>
  <si>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</si>
  <si>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</si>
  <si>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</si>
  <si>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</si>
  <si>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</si>
  <si>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</si>
  <si>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</si>
  <si>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</si>
  <si>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</si>
  <si>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</si>
  <si>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</si>
  <si>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</si>
  <si>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</si>
  <si>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</si>
  <si>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</si>
  <si>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</si>
  <si>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</si>
  <si>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</si>
  <si>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</si>
  <si>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</si>
  <si>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</si>
  <si>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</si>
  <si>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</si>
  <si>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</si>
  <si>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</si>
  <si>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</si>
  <si>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</si>
  <si>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</si>
  <si>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</si>
  <si>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</si>
  <si>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</si>
  <si>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</si>
  <si>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</si>
  <si>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</si>
  <si>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</si>
  <si>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</si>
  <si>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</si>
  <si>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</si>
  <si>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</si>
  <si>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</si>
  <si>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</si>
  <si>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</si>
  <si>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</si>
  <si>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</si>
  <si>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</si>
  <si>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</si>
  <si>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</si>
  <si>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</si>
  <si>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</si>
  <si>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</si>
  <si>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</si>
  <si>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</si>
  <si>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</si>
  <si>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</si>
  <si>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</si>
  <si>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</si>
  <si>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</si>
  <si>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</si>
  <si>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</si>
  <si>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</si>
  <si>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</si>
  <si>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</si>
  <si>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</si>
  <si>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</si>
  <si>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</si>
  <si>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</si>
  <si>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</si>
  <si>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</si>
  <si>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</si>
  <si>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</si>
  <si>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</si>
  <si>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</si>
  <si>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</si>
  <si>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</si>
  <si>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</si>
  <si>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</si>
  <si>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</si>
  <si>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</si>
  <si>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</si>
  <si>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</si>
  <si>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</si>
  <si>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</si>
  <si>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</si>
  <si>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</si>
  <si>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</si>
  <si>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</si>
  <si>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</si>
  <si>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</si>
  <si>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</si>
  <si>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</si>
  <si>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</si>
  <si>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</si>
  <si>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</si>
  <si>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</si>
  <si>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</si>
  <si>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</si>
  <si>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</si>
  <si>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</si>
  <si>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</si>
  <si>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</si>
  <si>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</si>
  <si>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</si>
  <si>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</si>
  <si>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</si>
  <si>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</si>
  <si>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</si>
  <si>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</si>
  <si>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</si>
  <si>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</si>
  <si>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</si>
  <si>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</si>
  <si>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</si>
  <si>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</si>
  <si>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</si>
  <si>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</si>
  <si>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</si>
  <si>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</si>
  <si>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</si>
  <si>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</si>
  <si>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</si>
  <si>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</si>
  <si>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</si>
  <si>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</si>
  <si>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</si>
  <si>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</si>
  <si>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</si>
  <si>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</si>
  <si>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</si>
  <si>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</si>
  <si>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</si>
  <si>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</si>
  <si>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</si>
  <si>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</si>
  <si>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</si>
  <si>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</si>
  <si>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</si>
  <si>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</si>
  <si>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</si>
  <si>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</si>
  <si>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</si>
  <si>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</si>
  <si>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</si>
  <si>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</si>
  <si>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</si>
  <si>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</si>
  <si>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</si>
  <si>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</si>
  <si>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</si>
  <si>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</si>
  <si>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</si>
  <si>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</si>
  <si>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</si>
  <si>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</si>
  <si>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</si>
  <si>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</si>
  <si>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</si>
  <si>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</si>
  <si>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</si>
  <si>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</si>
  <si>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</si>
  <si>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</si>
  <si>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</si>
  <si>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</si>
  <si>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</si>
  <si>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</si>
  <si>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</si>
  <si>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</si>
  <si>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</si>
  <si>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</si>
  <si>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</si>
  <si>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</si>
  <si>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</si>
  <si>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</si>
  <si>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</si>
  <si>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</si>
  <si>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</si>
  <si>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</si>
  <si>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</si>
  <si>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</si>
  <si>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</si>
  <si>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</si>
  <si>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</si>
  <si>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</si>
  <si>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</si>
  <si>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</si>
  <si>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</si>
  <si>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</si>
  <si>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</si>
  <si>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</si>
  <si>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</si>
  <si>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</si>
  <si>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</si>
  <si>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</si>
  <si>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</si>
  <si>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</si>
  <si>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</si>
  <si>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</si>
  <si>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</si>
  <si>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</si>
  <si>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</si>
  <si>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</si>
  <si>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</si>
  <si>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</si>
  <si>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</si>
  <si>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</si>
  <si>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</si>
  <si>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</si>
  <si>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</si>
  <si>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</si>
  <si>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</si>
  <si>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</si>
  <si>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</si>
  <si>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</si>
  <si>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</si>
  <si>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</si>
  <si>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</si>
  <si>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</si>
  <si>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</si>
  <si>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</si>
  <si>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</si>
  <si>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</si>
  <si>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</si>
  <si>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</si>
  <si>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</si>
  <si>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</si>
  <si>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</si>
  <si>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</si>
  <si>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</si>
  <si>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</si>
  <si>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</si>
  <si>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</si>
  <si>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</si>
  <si>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</si>
  <si>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</si>
  <si>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</si>
  <si>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</si>
  <si>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</si>
  <si>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</si>
  <si>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</si>
  <si>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</si>
  <si>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</si>
  <si>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</si>
  <si>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</si>
  <si>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</si>
  <si>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</si>
  <si>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</si>
  <si>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</si>
  <si>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</si>
  <si>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</si>
  <si>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</si>
  <si>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</si>
  <si>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</si>
  <si>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</si>
  <si>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</si>
  <si>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</si>
  <si>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</si>
  <si>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</si>
  <si>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</si>
  <si>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</si>
  <si>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</si>
  <si>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</si>
  <si>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</si>
  <si>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</si>
  <si>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</si>
  <si>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</si>
  <si>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</si>
  <si>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</si>
  <si>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</si>
  <si>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</si>
  <si>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</si>
  <si>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</si>
  <si>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</si>
  <si>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</si>
  <si>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</si>
  <si>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</si>
  <si>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</si>
  <si>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</si>
  <si>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</si>
  <si>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</si>
  <si>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</si>
  <si>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</si>
  <si>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</si>
  <si>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</si>
  <si>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</si>
  <si>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</si>
  <si>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</si>
  <si>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</si>
  <si>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</si>
  <si>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</si>
  <si>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</si>
  <si>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</si>
  <si>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</si>
  <si>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</si>
  <si>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</si>
  <si>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</si>
  <si>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</si>
  <si>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</si>
  <si>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</si>
  <si>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</si>
  <si>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</si>
  <si>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</si>
  <si>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</si>
  <si>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</si>
  <si>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</si>
  <si>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</si>
  <si>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</si>
  <si>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</si>
  <si>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</si>
  <si>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</si>
  <si>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</si>
  <si>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</si>
  <si>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</si>
  <si>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</si>
  <si>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</si>
  <si>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</si>
  <si>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</si>
  <si>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</si>
  <si>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</si>
  <si>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</si>
  <si>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</si>
  <si>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</si>
  <si>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</si>
  <si>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</si>
  <si>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</si>
  <si>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</si>
  <si>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</si>
  <si>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</si>
  <si>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</si>
  <si>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</si>
  <si>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</si>
  <si>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</si>
  <si>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</si>
  <si>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</si>
  <si>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</si>
  <si>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</si>
  <si>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</si>
  <si>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</si>
  <si>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</si>
  <si>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</si>
  <si>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</si>
  <si>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</si>
  <si>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</si>
  <si>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</si>
  <si>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</si>
  <si>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</si>
  <si>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</si>
  <si>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</si>
  <si>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</si>
  <si>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</si>
  <si>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</si>
  <si>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</si>
  <si>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</si>
  <si>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</si>
  <si>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</si>
  <si>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</si>
  <si>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</si>
  <si>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</si>
  <si>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</si>
  <si>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</si>
  <si>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</si>
  <si>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</si>
  <si>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</si>
  <si>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</si>
  <si>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</si>
  <si>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</si>
  <si>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</si>
  <si>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</si>
  <si>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</si>
  <si>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</si>
  <si>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</si>
  <si>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</si>
  <si>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</si>
  <si>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</si>
  <si>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</si>
  <si>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</si>
  <si>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</si>
  <si>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</si>
  <si>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</si>
  <si>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</si>
  <si>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</si>
  <si>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</si>
  <si>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</si>
  <si>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</si>
  <si>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</si>
  <si>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</si>
  <si>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</si>
  <si>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</si>
  <si>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</si>
  <si>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</si>
  <si>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</si>
  <si>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</si>
  <si>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</si>
  <si>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</si>
  <si>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</si>
  <si>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</si>
  <si>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</si>
  <si>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</si>
  <si>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</si>
  <si>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</si>
  <si>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</si>
  <si>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</si>
  <si>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</si>
  <si>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</si>
  <si>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</si>
  <si>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</si>
  <si>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</si>
  <si>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</si>
  <si>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</si>
  <si>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</si>
  <si>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</si>
  <si>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</si>
  <si>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</si>
  <si>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</si>
  <si>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</si>
  <si>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</si>
  <si>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</si>
  <si>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</si>
  <si>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</si>
  <si>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</si>
  <si>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</si>
  <si>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</si>
  <si>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</si>
  <si>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</si>
  <si>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</si>
  <si>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</si>
  <si>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</si>
  <si>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</si>
  <si>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</si>
  <si>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</si>
  <si>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</si>
  <si>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</si>
  <si>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</si>
  <si>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</si>
  <si>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</si>
  <si>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</si>
  <si>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</si>
  <si>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</si>
  <si>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</si>
  <si>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</si>
  <si>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</si>
  <si>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</si>
  <si>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</si>
  <si>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</si>
  <si>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</si>
  <si>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</si>
  <si>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</si>
  <si>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</si>
  <si>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</si>
  <si>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</si>
  <si>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</si>
  <si>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</si>
  <si>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</si>
  <si>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</si>
  <si>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</si>
  <si>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</si>
  <si>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</si>
  <si>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</si>
  <si>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</si>
  <si>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</si>
  <si>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</si>
  <si>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</si>
  <si>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</si>
  <si>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</si>
  <si>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</si>
  <si>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</si>
  <si>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</si>
  <si>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</si>
  <si>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</si>
  <si>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</si>
  <si>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</si>
  <si>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</si>
  <si>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</si>
  <si>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</si>
  <si>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</si>
  <si>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</si>
  <si>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</si>
  <si>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</si>
  <si>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</si>
  <si>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</si>
  <si>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</si>
  <si>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</si>
  <si>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</si>
  <si>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</si>
  <si>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</si>
  <si>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</si>
  <si>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</si>
  <si>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</si>
  <si>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</si>
  <si>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</si>
  <si>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</si>
  <si>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</si>
  <si>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</si>
  <si>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</si>
  <si>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</si>
  <si>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</si>
  <si>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</si>
  <si>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</si>
  <si>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</si>
  <si>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</si>
  <si>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</si>
  <si>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</si>
  <si>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</si>
  <si>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</si>
  <si>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</si>
  <si>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</si>
  <si>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</si>
  <si>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</si>
  <si>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</si>
  <si>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</si>
  <si>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</si>
  <si>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</si>
  <si>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</si>
  <si>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</si>
  <si>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</si>
  <si>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</si>
  <si>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</si>
  <si>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</si>
  <si>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</si>
  <si>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</si>
  <si>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</si>
  <si>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</si>
  <si>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</si>
  <si>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</si>
  <si>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</si>
  <si>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</si>
  <si>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</si>
  <si>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</si>
  <si>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</si>
  <si>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</si>
  <si>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</si>
  <si>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</si>
  <si>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</si>
  <si>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</si>
  <si>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</si>
  <si>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</si>
  <si>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</si>
  <si>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</si>
  <si>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</si>
  <si>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</si>
  <si>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</si>
  <si>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</si>
  <si>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</si>
  <si>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</si>
  <si>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</si>
  <si>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</si>
  <si>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</si>
  <si>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</si>
  <si>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</si>
  <si>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</si>
  <si>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</si>
  <si>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</si>
  <si>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</si>
  <si>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</si>
  <si>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</si>
  <si>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</si>
  <si>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</si>
  <si>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</si>
  <si>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</si>
  <si>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</si>
  <si>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</si>
  <si>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</si>
  <si>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</si>
  <si>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</si>
  <si>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</si>
  <si>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</si>
  <si>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</si>
  <si>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</si>
  <si>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</si>
  <si>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</si>
  <si>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</si>
  <si>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</si>
  <si>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</si>
  <si>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</si>
  <si>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</si>
  <si>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</si>
  <si>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</si>
  <si>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</si>
  <si>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</si>
  <si>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</si>
  <si>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</si>
  <si>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</si>
  <si>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</si>
  <si>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</si>
  <si>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</si>
  <si>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</si>
  <si>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</si>
  <si>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</si>
  <si>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</si>
  <si>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</si>
  <si>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</si>
  <si>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</si>
  <si>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</si>
  <si>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</si>
  <si>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</si>
  <si>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</si>
  <si>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</si>
  <si>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</si>
  <si>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</si>
  <si>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</si>
  <si>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</si>
  <si>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</si>
  <si>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</si>
  <si>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</si>
  <si>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</si>
  <si>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</si>
  <si>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</si>
  <si>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</si>
  <si>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</si>
  <si>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</si>
  <si>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</si>
  <si>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</si>
  <si>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</si>
  <si>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</si>
  <si>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</si>
  <si>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</si>
  <si>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</si>
  <si>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</si>
  <si>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</si>
  <si>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</si>
  <si>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</si>
  <si>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</si>
  <si>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</si>
  <si>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</si>
  <si>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</si>
  <si>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</si>
  <si>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</si>
  <si>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</si>
  <si>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</si>
  <si>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</si>
  <si>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</si>
  <si>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</si>
  <si>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</si>
  <si>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</si>
  <si>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</si>
  <si>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</si>
  <si>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</si>
  <si>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</si>
  <si>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</si>
  <si>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</si>
  <si>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</si>
  <si>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</si>
  <si>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</si>
  <si>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</si>
  <si>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</si>
  <si>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</si>
  <si>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</si>
  <si>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</si>
  <si>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</si>
  <si>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</si>
  <si>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</si>
  <si>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</si>
  <si>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</si>
  <si>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</si>
  <si>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</si>
  <si>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</si>
  <si>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</si>
  <si>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</si>
  <si>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</si>
  <si>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</si>
  <si>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</si>
  <si>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</si>
  <si>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</si>
  <si>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</si>
  <si>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</si>
  <si>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</si>
  <si>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</si>
  <si>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</si>
  <si>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</si>
  <si>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</si>
  <si>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</si>
  <si>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</si>
  <si>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</si>
  <si>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</si>
  <si>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</si>
  <si>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</si>
  <si>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</si>
  <si>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</si>
  <si>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</si>
  <si>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</si>
  <si>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</si>
  <si>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</si>
  <si>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</si>
  <si>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</si>
  <si>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</si>
  <si>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</si>
  <si>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</si>
  <si>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</si>
  <si>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</si>
  <si>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</si>
  <si>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</si>
  <si>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</si>
  <si>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</si>
  <si>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</si>
  <si>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</si>
  <si>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</si>
  <si>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</si>
  <si>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</si>
  <si>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</si>
  <si>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</si>
  <si>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</si>
  <si>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</si>
  <si>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</si>
  <si>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</si>
  <si>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</si>
  <si>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</si>
  <si>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</si>
  <si>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</si>
  <si>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</si>
  <si>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</si>
  <si>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</si>
  <si>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</si>
  <si>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</si>
  <si>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</si>
  <si>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</si>
  <si>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</si>
  <si>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</si>
  <si>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</si>
  <si>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</si>
  <si>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</si>
  <si>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</si>
  <si>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</si>
  <si>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</si>
  <si>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</si>
  <si>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</si>
  <si>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</si>
  <si>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</si>
  <si>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</si>
  <si>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</si>
  <si>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</si>
  <si>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</si>
  <si>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</si>
  <si>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</si>
  <si>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</si>
  <si>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</si>
  <si>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</si>
  <si>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</si>
  <si>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</si>
  <si>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</si>
  <si>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</si>
  <si>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</si>
  <si>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</si>
  <si>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</si>
  <si>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</si>
  <si>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</si>
  <si>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</si>
  <si>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</si>
  <si>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</si>
  <si>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</si>
  <si>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</si>
  <si>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</si>
  <si>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</si>
  <si>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</si>
  <si>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</si>
  <si>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</si>
  <si>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</si>
  <si>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</si>
  <si>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</si>
  <si>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</si>
  <si>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</si>
  <si>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</si>
  <si>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</si>
  <si>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</si>
  <si>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</si>
  <si>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</si>
  <si>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</si>
  <si>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</si>
  <si>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</si>
  <si>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</si>
  <si>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</si>
  <si>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</si>
  <si>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</si>
  <si>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</si>
  <si>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</si>
  <si>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</si>
  <si>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</si>
  <si>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</si>
  <si>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</si>
  <si>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</si>
  <si>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</si>
  <si>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</si>
  <si>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</si>
  <si>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</si>
  <si>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</si>
  <si>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</si>
  <si>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</si>
  <si>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</si>
  <si>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</si>
  <si>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</si>
  <si>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</si>
  <si>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</si>
  <si>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</si>
  <si>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</si>
  <si>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</si>
  <si>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</si>
  <si>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</si>
  <si>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</si>
  <si>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</si>
  <si>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</si>
  <si>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</si>
  <si>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</si>
  <si>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</si>
  <si>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</si>
  <si>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</si>
  <si>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</si>
  <si>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</si>
  <si>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</si>
  <si>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</si>
  <si>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</si>
  <si>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</si>
  <si>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</si>
  <si>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</si>
  <si>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</si>
  <si>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</si>
  <si>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</si>
  <si>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</si>
  <si>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</si>
  <si>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</si>
  <si>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</si>
  <si>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</si>
  <si>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</si>
  <si>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</si>
  <si>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</si>
  <si>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</si>
  <si>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</si>
  <si>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</si>
  <si>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</si>
  <si>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</si>
  <si>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</si>
  <si>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</si>
  <si>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</si>
  <si>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</si>
  <si>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</si>
  <si>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</si>
  <si>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</si>
  <si>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</si>
  <si>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</si>
  <si>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</si>
  <si>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</si>
  <si>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</si>
  <si>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</si>
  <si>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</si>
  <si>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</si>
  <si>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</si>
  <si>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</si>
  <si>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</si>
  <si>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</si>
  <si>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</si>
  <si>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</si>
  <si>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</si>
  <si>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</si>
  <si>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</si>
  <si>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</si>
  <si>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</si>
  <si>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</si>
  <si>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</si>
  <si>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</si>
  <si>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</si>
  <si>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</si>
  <si>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</si>
  <si>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</si>
  <si>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</si>
  <si>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</si>
  <si>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</si>
  <si>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</si>
  <si>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</si>
  <si>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</si>
  <si>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</si>
  <si>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</si>
  <si>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</si>
  <si>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</si>
  <si>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</si>
  <si>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</si>
  <si>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</si>
  <si>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</si>
  <si>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</si>
  <si>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</si>
  <si>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</si>
  <si>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</si>
  <si>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</si>
  <si>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</si>
  <si>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</si>
  <si>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</si>
  <si>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</si>
  <si>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</si>
  <si>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</si>
  <si>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</si>
  <si>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</si>
  <si>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</si>
  <si>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</si>
  <si>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</si>
  <si>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</si>
  <si>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</si>
  <si>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</si>
  <si>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</si>
  <si>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</si>
  <si>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</si>
  <si>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</si>
  <si>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</si>
  <si>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</si>
  <si>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</si>
  <si>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</si>
  <si>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</si>
  <si>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</si>
  <si>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</si>
  <si>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</si>
  <si>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</si>
  <si>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</si>
  <si>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</si>
  <si>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</si>
  <si>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</si>
  <si>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</si>
  <si>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</si>
  <si>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</si>
  <si>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</si>
  <si>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</si>
  <si>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</si>
  <si>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</si>
  <si>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</si>
  <si>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</si>
  <si>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</si>
  <si>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</si>
  <si>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</si>
  <si>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</si>
  <si>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</si>
  <si>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</si>
  <si>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</si>
  <si>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</si>
  <si>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</si>
  <si>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</si>
  <si>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</si>
  <si>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</si>
  <si>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</si>
  <si>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</si>
  <si>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</si>
  <si>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</si>
  <si>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</si>
  <si>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</si>
  <si>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</si>
  <si>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</si>
  <si>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</si>
  <si>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</si>
  <si>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</si>
  <si>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</si>
  <si>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</si>
  <si>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</si>
  <si>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</si>
  <si>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</si>
  <si>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</si>
  <si>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</si>
  <si>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</si>
  <si>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</si>
  <si>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</si>
  <si>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</si>
  <si>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</si>
  <si>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</si>
  <si>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</si>
  <si>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</si>
  <si>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</si>
  <si>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</si>
  <si>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</si>
  <si>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</si>
  <si>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</si>
  <si>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</si>
  <si>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</si>
  <si>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</si>
  <si>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</si>
  <si>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</si>
  <si>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</si>
  <si>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</si>
  <si>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</si>
  <si>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</si>
  <si>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</si>
  <si>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</si>
  <si>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</si>
  <si>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</si>
  <si>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</si>
  <si>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</si>
  <si>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</si>
  <si>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</si>
  <si>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</si>
  <si>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</si>
  <si>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</si>
  <si>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</si>
  <si>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</si>
  <si>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</si>
  <si>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</si>
  <si>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</si>
  <si>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</si>
  <si>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</si>
  <si>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</si>
  <si>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</si>
  <si>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</si>
  <si>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</si>
  <si>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</si>
  <si>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</si>
  <si>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</si>
  <si>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</si>
  <si>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</si>
  <si>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</si>
  <si>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</si>
  <si>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</si>
  <si>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</si>
  <si>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</si>
  <si>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</si>
  <si>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</si>
  <si>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</si>
  <si>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</si>
  <si>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</si>
  <si>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</si>
  <si>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</si>
  <si>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</si>
  <si>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</si>
  <si>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</si>
  <si>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</si>
  <si>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</si>
  <si>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</si>
  <si>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</si>
  <si>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</si>
  <si>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</si>
  <si>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</si>
  <si>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</si>
  <si>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</si>
  <si>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</si>
  <si>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</si>
  <si>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</si>
  <si>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</si>
  <si>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</si>
  <si>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</si>
  <si>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</si>
  <si>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</si>
  <si>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</si>
  <si>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</si>
  <si>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</si>
  <si>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</si>
  <si>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</si>
  <si>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</si>
  <si>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</si>
  <si>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</si>
  <si>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</si>
  <si>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</si>
  <si>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</si>
  <si>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</si>
  <si>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</si>
  <si>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</si>
  <si>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</si>
  <si>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</si>
  <si>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</si>
  <si>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</si>
  <si>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</si>
  <si>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</si>
  <si>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</si>
  <si>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</si>
  <si>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</si>
  <si>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</si>
  <si>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</si>
  <si>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</si>
  <si>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</si>
  <si>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</si>
  <si>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</si>
  <si>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</si>
  <si>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</si>
  <si>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</si>
  <si>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</si>
  <si>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</si>
  <si>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</si>
  <si>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</si>
  <si>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</si>
  <si>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</si>
  <si>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</si>
  <si>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</si>
  <si>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</si>
  <si>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</si>
  <si>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</si>
  <si>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</si>
  <si>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</si>
  <si>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</si>
  <si>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</si>
  <si>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</si>
  <si>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</si>
  <si>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</si>
  <si>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</si>
  <si>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</si>
  <si>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</si>
  <si>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</si>
  <si>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</si>
  <si>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</si>
  <si>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</si>
  <si>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</si>
  <si>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</si>
  <si>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</si>
  <si>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</si>
  <si>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</si>
  <si>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</si>
  <si>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</si>
  <si>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</si>
  <si>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</si>
  <si>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</si>
  <si>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</si>
  <si>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</si>
  <si>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</si>
  <si>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</si>
  <si>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</si>
  <si>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</si>
  <si>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</si>
  <si>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</si>
  <si>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</si>
  <si>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</si>
  <si>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</si>
  <si>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</si>
  <si>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</si>
  <si>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</si>
  <si>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</si>
  <si>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</si>
  <si>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</si>
  <si>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</si>
  <si>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</si>
  <si>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</si>
  <si>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</si>
  <si>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</si>
  <si>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</si>
  <si>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</si>
  <si>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</si>
  <si>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</si>
  <si>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</si>
  <si>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</si>
  <si>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</si>
  <si>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</si>
  <si>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</si>
  <si>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</si>
  <si>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</si>
  <si>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</si>
  <si>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</si>
  <si>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</si>
  <si>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</si>
  <si>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</si>
  <si>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</si>
  <si>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</si>
  <si>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</si>
  <si>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</si>
  <si>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</si>
  <si>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</si>
  <si>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</si>
  <si>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</si>
  <si>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</si>
  <si>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</si>
  <si>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</si>
  <si>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</si>
  <si>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</si>
  <si>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</si>
  <si>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</si>
  <si>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</si>
  <si>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</si>
  <si>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</si>
  <si>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</si>
  <si>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</si>
  <si>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</si>
  <si>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</si>
  <si>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</si>
  <si>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</si>
  <si>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</si>
  <si>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</si>
  <si>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</si>
  <si>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</si>
  <si>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</si>
  <si>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</si>
  <si>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</si>
  <si>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</si>
  <si>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</si>
  <si>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</si>
  <si>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</si>
  <si>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</si>
  <si>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</si>
  <si>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</si>
  <si>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</si>
  <si>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</si>
  <si>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</si>
  <si>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</si>
  <si>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</si>
  <si>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</si>
  <si>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</si>
  <si>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</si>
  <si>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</si>
  <si>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</si>
  <si>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</si>
  <si>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</si>
  <si>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</si>
  <si>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</si>
  <si>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</si>
  <si>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</si>
  <si>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</si>
  <si>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</si>
  <si>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</si>
  <si>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</si>
  <si>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</si>
  <si>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</si>
  <si>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</si>
  <si>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</si>
  <si>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</si>
  <si>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</si>
  <si>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</si>
  <si>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</si>
  <si>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</si>
  <si>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</si>
  <si>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</si>
  <si>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</si>
  <si>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</si>
  <si>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</si>
  <si>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</si>
  <si>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</si>
  <si>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</si>
  <si>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</si>
  <si>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</si>
  <si>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</si>
  <si>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</si>
  <si>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</si>
  <si>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</si>
  <si>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</si>
  <si>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</si>
  <si>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</si>
  <si>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</si>
  <si>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</si>
  <si>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</si>
  <si>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</si>
  <si>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</si>
  <si>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</si>
  <si>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</si>
  <si>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</si>
  <si>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</si>
  <si>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</si>
  <si>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</si>
  <si>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</si>
  <si>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</si>
  <si>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</si>
  <si>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</si>
  <si>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</si>
  <si>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</si>
  <si>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</si>
  <si>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</si>
  <si>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</si>
  <si>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</si>
  <si>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</si>
  <si>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</si>
  <si>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</si>
  <si>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</si>
  <si>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</si>
  <si>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</si>
  <si>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</si>
  <si>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</si>
  <si>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</si>
  <si>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</si>
  <si>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</si>
  <si>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</si>
  <si>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</si>
  <si>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</si>
  <si>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</si>
  <si>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</si>
  <si>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</si>
  <si>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</si>
  <si>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</si>
  <si>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</si>
  <si>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</si>
  <si>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</si>
  <si>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</si>
  <si>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</si>
  <si>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</si>
  <si>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</si>
  <si>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</si>
  <si>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</si>
  <si>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</si>
  <si>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</si>
  <si>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</si>
  <si>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</si>
  <si>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</si>
  <si>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</si>
  <si>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</si>
  <si>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</si>
  <si>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</si>
  <si>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</si>
  <si>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</si>
  <si>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</si>
  <si>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</si>
  <si>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</si>
  <si>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</si>
  <si>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</si>
  <si>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</si>
  <si>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</si>
  <si>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</si>
  <si>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</si>
  <si>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</si>
  <si>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</si>
  <si>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</si>
  <si>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</si>
  <si>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</si>
  <si>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</si>
  <si>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</si>
  <si>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</si>
  <si>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</si>
  <si>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</si>
  <si>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</si>
  <si>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</si>
  <si>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</si>
  <si>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</si>
  <si>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</si>
  <si>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</si>
  <si>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</si>
  <si>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</si>
  <si>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</si>
  <si>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</si>
  <si>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</si>
  <si>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</si>
  <si>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</si>
  <si>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</si>
  <si>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</si>
  <si>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</si>
  <si>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</si>
  <si>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</si>
  <si>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</si>
  <si>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</si>
  <si>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</si>
  <si>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</si>
  <si>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</si>
  <si>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</si>
  <si>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</si>
  <si>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</si>
  <si>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</si>
  <si>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</si>
  <si>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</si>
  <si>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</si>
  <si>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</si>
  <si>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</si>
  <si>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</si>
  <si>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</si>
  <si>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</si>
  <si>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</si>
  <si>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</si>
  <si>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</si>
  <si>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</si>
  <si>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</si>
  <si>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</si>
  <si>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</si>
  <si>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</si>
  <si>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</si>
  <si>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</si>
  <si>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</si>
  <si>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</si>
  <si>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</si>
  <si>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</si>
  <si>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</si>
  <si>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</si>
  <si>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</si>
  <si>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</si>
  <si>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</si>
  <si>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</si>
  <si>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</si>
  <si>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</si>
  <si>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</si>
  <si>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</si>
  <si>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</si>
  <si>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</si>
  <si>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</si>
  <si>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</si>
  <si>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</si>
  <si>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</si>
  <si>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</si>
  <si>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</si>
  <si>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</si>
  <si>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</si>
  <si>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</si>
  <si>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</si>
  <si>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</si>
  <si>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</si>
  <si>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</si>
  <si>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</si>
  <si>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</si>
  <si>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</si>
  <si>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</si>
  <si>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</si>
  <si>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</si>
  <si>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</si>
  <si>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</si>
  <si>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</si>
  <si>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</si>
  <si>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</si>
  <si>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</si>
  <si>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</si>
  <si>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</si>
  <si>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</si>
  <si>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</si>
  <si>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</si>
  <si>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</si>
  <si>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</si>
  <si>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</si>
  <si>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</si>
  <si>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</si>
  <si>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</si>
  <si>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</si>
  <si>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</si>
  <si>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</si>
  <si>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</si>
  <si>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</si>
  <si>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</si>
  <si>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</si>
  <si>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</si>
  <si>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</si>
  <si>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</si>
  <si>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</si>
  <si>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</si>
  <si>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</si>
  <si>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</si>
  <si>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</si>
  <si>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</si>
  <si>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</si>
  <si>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</si>
  <si>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</si>
  <si>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</si>
  <si>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</si>
  <si>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</si>
  <si>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</si>
  <si>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</si>
  <si>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</si>
  <si>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</si>
  <si>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</si>
  <si>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</si>
  <si>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</si>
  <si>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</si>
  <si>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</si>
  <si>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</si>
  <si>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</si>
  <si>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</si>
  <si>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</si>
  <si>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</si>
  <si>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</si>
  <si>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</si>
  <si>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</si>
  <si>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</si>
  <si>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</si>
  <si>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</si>
  <si>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</si>
  <si>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</si>
  <si>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</si>
  <si>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</si>
  <si>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</si>
  <si>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</si>
  <si>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</si>
  <si>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</si>
  <si>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</si>
  <si>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</si>
  <si>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</si>
  <si>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</si>
  <si>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</si>
  <si>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</si>
  <si>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</si>
  <si>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</si>
  <si>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</si>
  <si>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</si>
  <si>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</si>
  <si>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</si>
  <si>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</si>
  <si>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</si>
  <si>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</si>
  <si>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</si>
  <si>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</si>
  <si>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</si>
  <si>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</si>
  <si>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</si>
  <si>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</si>
  <si>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</si>
  <si>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</si>
  <si>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</si>
  <si>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</si>
  <si>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</si>
  <si>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</si>
  <si>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</si>
  <si>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</si>
  <si>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</si>
  <si>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</si>
  <si>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</si>
  <si>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</si>
  <si>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</si>
  <si>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</si>
  <si>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</si>
  <si>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</si>
  <si>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</si>
  <si>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</si>
  <si>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</si>
  <si>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</si>
  <si>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</si>
  <si>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</si>
  <si>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</si>
  <si>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</si>
  <si>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</si>
  <si>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</si>
  <si>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</si>
  <si>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</si>
  <si>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</si>
  <si>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</si>
  <si>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</si>
  <si>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</si>
  <si>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</si>
  <si>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</si>
  <si>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</si>
  <si>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</si>
  <si>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</si>
  <si>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</si>
  <si>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</si>
  <si>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</si>
  <si>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</si>
  <si>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</si>
  <si>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</si>
  <si>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</si>
  <si>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</si>
  <si>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</si>
  <si>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</si>
  <si>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</si>
  <si>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</si>
  <si>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</si>
  <si>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</si>
  <si>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</si>
  <si>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</si>
  <si>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</si>
  <si>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</si>
  <si>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</si>
  <si>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</si>
  <si>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</si>
  <si>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</si>
  <si>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</si>
  <si>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</si>
  <si>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</si>
  <si>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</si>
  <si>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</si>
  <si>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</si>
  <si>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</si>
  <si>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</si>
  <si>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</si>
  <si>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</si>
  <si>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</si>
  <si>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</si>
  <si>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</si>
  <si>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</si>
  <si>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</si>
  <si>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</si>
  <si>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</si>
  <si>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</si>
  <si>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</si>
  <si>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</si>
  <si>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</si>
  <si>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</si>
  <si>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</si>
  <si>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</si>
  <si>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</si>
  <si>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</si>
  <si>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</si>
  <si>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</si>
  <si>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</si>
  <si>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</si>
  <si>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</si>
  <si>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</si>
  <si>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</si>
  <si>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</si>
  <si>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</si>
  <si>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</si>
  <si>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</si>
  <si>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</si>
  <si>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</si>
  <si>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</si>
  <si>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</si>
  <si>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</si>
  <si>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</si>
  <si>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</si>
  <si>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</si>
  <si>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</si>
  <si>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</si>
  <si>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</si>
  <si>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</si>
  <si>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</si>
  <si>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</si>
  <si>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</si>
  <si>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</si>
  <si>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</si>
  <si>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</si>
  <si>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</si>
  <si>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</si>
  <si>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</si>
  <si>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</si>
  <si>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</si>
  <si>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</si>
  <si>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</si>
  <si>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</si>
  <si>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</si>
  <si>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</si>
  <si>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</si>
  <si>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</si>
  <si>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</si>
  <si>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</si>
  <si>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</si>
  <si>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</si>
  <si>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</si>
  <si>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</si>
  <si>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</si>
  <si>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</si>
  <si>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</si>
  <si>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</si>
  <si>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</si>
  <si>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</si>
  <si>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</si>
  <si>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</si>
  <si>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</si>
  <si>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</si>
  <si>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</si>
  <si>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</si>
  <si>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</si>
  <si>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</si>
  <si>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</si>
  <si>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</si>
  <si>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</si>
  <si>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</si>
  <si>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</si>
  <si>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</si>
  <si>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</si>
  <si>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</si>
  <si>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</si>
  <si>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</si>
  <si>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</si>
  <si>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</si>
  <si>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</si>
  <si>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</si>
  <si>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</si>
  <si>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</si>
  <si>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</si>
  <si>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</si>
  <si>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</si>
  <si>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</si>
  <si>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</si>
  <si>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</si>
  <si>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</si>
  <si>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</si>
  <si>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</si>
  <si>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</si>
  <si>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</si>
  <si>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</si>
  <si>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</si>
  <si>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</si>
  <si>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</si>
  <si>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</si>
  <si>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</si>
  <si>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</si>
  <si>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</si>
  <si>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</si>
  <si>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</si>
  <si>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</si>
  <si>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</si>
  <si>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</si>
  <si>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</si>
  <si>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</si>
  <si>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</si>
  <si>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</si>
  <si>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</si>
  <si>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</si>
  <si>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</si>
  <si>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</si>
  <si>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</si>
  <si>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</si>
  <si>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</si>
  <si>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</si>
  <si>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</si>
  <si>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</si>
  <si>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</si>
  <si>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</si>
  <si>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</si>
  <si>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</si>
  <si>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</si>
  <si>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</si>
  <si>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</si>
  <si>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</si>
  <si>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</si>
  <si>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</si>
  <si>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</si>
  <si>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</si>
  <si>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</si>
  <si>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</si>
  <si>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</si>
  <si>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</si>
  <si>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</si>
  <si>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</si>
  <si>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</si>
  <si>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</si>
  <si>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</si>
  <si>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</si>
  <si>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</si>
  <si>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</si>
  <si>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</si>
  <si>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</si>
  <si>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</si>
  <si>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</si>
  <si>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</si>
  <si>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</si>
  <si>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</si>
  <si>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</si>
  <si>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</si>
  <si>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</si>
  <si>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</si>
  <si>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</si>
  <si>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</si>
  <si>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</si>
  <si>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</si>
  <si>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</si>
  <si>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</si>
  <si>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</si>
  <si>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</si>
  <si>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</si>
  <si>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</si>
  <si>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</si>
  <si>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</si>
  <si>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</si>
  <si>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</si>
  <si>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</si>
  <si>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</si>
  <si>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</si>
  <si>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</si>
  <si>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</si>
  <si>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</si>
  <si>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</si>
  <si>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</si>
  <si>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</si>
  <si>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</si>
  <si>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</si>
  <si>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</si>
  <si>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</si>
  <si>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</si>
  <si>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</si>
  <si>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</si>
  <si>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</si>
  <si>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</si>
  <si>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</si>
  <si>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</si>
  <si>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</si>
  <si>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</si>
  <si>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</si>
  <si>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</si>
  <si>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</si>
  <si>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</si>
  <si>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</si>
  <si>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</si>
  <si>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</si>
  <si>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</si>
  <si>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</si>
  <si>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</si>
  <si>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</si>
  <si>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</si>
  <si>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</si>
  <si>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</si>
  <si>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</si>
  <si>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</si>
  <si>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</si>
  <si>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</si>
  <si>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</si>
  <si>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</si>
  <si>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</si>
  <si>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</si>
  <si>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</si>
  <si>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</si>
  <si>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</si>
  <si>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</si>
  <si>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</si>
  <si>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</si>
  <si>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</si>
  <si>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</si>
  <si>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</si>
  <si>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</si>
  <si>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</si>
  <si>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</si>
  <si>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</si>
  <si>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</si>
  <si>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</si>
  <si>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</si>
  <si>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</si>
  <si>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</si>
  <si>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</si>
  <si>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</si>
  <si>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</si>
  <si>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</si>
  <si>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</si>
  <si>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</si>
  <si>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</si>
  <si>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</si>
  <si>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</si>
  <si>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</si>
  <si>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</si>
  <si>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</si>
  <si>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</si>
  <si>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</si>
  <si>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</si>
  <si>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</si>
  <si>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</si>
  <si>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</si>
  <si>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</si>
  <si>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</si>
  <si>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</si>
  <si>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</si>
  <si>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</si>
  <si>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</si>
  <si>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</si>
  <si>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</si>
  <si>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</si>
  <si>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</si>
  <si>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</si>
  <si>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</si>
  <si>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</si>
  <si>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</si>
  <si>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</si>
  <si>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</si>
  <si>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</si>
  <si>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</si>
  <si>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</si>
  <si>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</si>
  <si>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</si>
  <si>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</si>
  <si>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</si>
  <si>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</si>
  <si>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</si>
  <si>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</si>
  <si>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</si>
  <si>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</si>
  <si>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</si>
  <si>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</si>
  <si>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</si>
  <si>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</si>
  <si>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</si>
  <si>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</si>
  <si>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</si>
  <si>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</si>
  <si>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</si>
  <si>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</si>
  <si>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</si>
  <si>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</si>
  <si>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</si>
  <si>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</si>
  <si>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</si>
  <si>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</si>
  <si>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</si>
  <si>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</si>
  <si>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</si>
  <si>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</si>
  <si>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</si>
  <si>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</si>
  <si>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</si>
  <si>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</si>
  <si>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</si>
  <si>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</si>
  <si>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</si>
  <si>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</si>
  <si>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</si>
  <si>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</si>
  <si>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</si>
  <si>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</si>
  <si>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</si>
  <si>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</si>
  <si>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</si>
  <si>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</si>
  <si>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</si>
  <si>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</si>
  <si>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</si>
  <si>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</si>
  <si>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</si>
  <si>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</si>
  <si>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</si>
  <si>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</si>
  <si>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</si>
  <si>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</si>
  <si>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</si>
  <si>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</si>
  <si>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</si>
  <si>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</si>
  <si>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</si>
  <si>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</si>
  <si>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</si>
  <si>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</si>
  <si>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</si>
  <si>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</si>
  <si>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</si>
  <si>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</si>
  <si>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</si>
  <si>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</si>
  <si>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</si>
  <si>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</si>
  <si>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</si>
  <si>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</si>
  <si>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</si>
  <si>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</si>
  <si>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</si>
  <si>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</si>
  <si>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</si>
  <si>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</si>
  <si>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</si>
  <si>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</si>
  <si>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</si>
  <si>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</si>
  <si>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</si>
  <si>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</si>
  <si>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</si>
  <si>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</si>
  <si>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</si>
  <si>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</si>
  <si>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</si>
  <si>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</si>
  <si>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</si>
  <si>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</si>
  <si>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</si>
  <si>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</si>
  <si>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</si>
  <si>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</si>
  <si>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</si>
  <si>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</si>
  <si>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</si>
  <si>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</si>
  <si>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</si>
  <si>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</si>
  <si>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</si>
  <si>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</si>
  <si>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</si>
  <si>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</si>
  <si>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</si>
  <si>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</si>
  <si>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</si>
  <si>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</si>
  <si>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</si>
  <si>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</si>
  <si>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</si>
  <si>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</si>
  <si>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</si>
  <si>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</si>
  <si>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</si>
  <si>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</si>
  <si>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</si>
  <si>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</si>
  <si>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</si>
  <si>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</si>
  <si>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</si>
  <si>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</si>
  <si>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</si>
  <si>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</si>
  <si>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</si>
  <si>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</si>
  <si>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</si>
  <si>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</si>
  <si>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</si>
  <si>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</si>
  <si>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</si>
  <si>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</si>
  <si>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</si>
  <si>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</si>
  <si>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</si>
  <si>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</si>
  <si>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</si>
  <si>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</si>
  <si>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</si>
  <si>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</si>
  <si>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</si>
  <si>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</si>
  <si>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</si>
  <si>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</si>
  <si>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</si>
  <si>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</si>
  <si>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</si>
  <si>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</si>
  <si>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</si>
  <si>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</si>
  <si>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</si>
  <si>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</si>
  <si>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</si>
  <si>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</si>
  <si>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</si>
  <si>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</si>
  <si>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</si>
  <si>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</si>
  <si>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</si>
  <si>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</si>
  <si>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</si>
  <si>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</si>
  <si>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</si>
  <si>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</si>
  <si>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</si>
  <si>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</si>
  <si>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</si>
  <si>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</si>
  <si>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</si>
  <si>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</si>
  <si>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</si>
  <si>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</si>
  <si>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</si>
  <si>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</si>
  <si>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</si>
  <si>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</si>
  <si>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</si>
  <si>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</si>
  <si>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</si>
  <si>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</si>
  <si>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</si>
  <si>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</si>
  <si>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</si>
  <si>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</si>
  <si>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</si>
  <si>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</si>
  <si>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</si>
  <si>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</si>
  <si>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</si>
  <si>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</si>
  <si>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</si>
  <si>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</si>
  <si>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</si>
  <si>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</si>
  <si>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</si>
  <si>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</si>
  <si>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</si>
  <si>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</si>
  <si>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</si>
  <si>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</si>
  <si>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</si>
  <si>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</si>
  <si>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</si>
  <si>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</si>
  <si>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</si>
  <si>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</si>
  <si>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</si>
  <si>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</si>
  <si>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</si>
  <si>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</si>
  <si>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</si>
  <si>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</si>
  <si>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</si>
  <si>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</si>
  <si>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</si>
  <si>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</si>
  <si>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</si>
  <si>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</si>
  <si>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</si>
  <si>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</si>
  <si>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</si>
  <si>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</si>
  <si>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</si>
  <si>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</si>
  <si>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</si>
  <si>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</si>
  <si>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</si>
  <si>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</si>
  <si>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</si>
  <si>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</si>
  <si>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</si>
  <si>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</si>
  <si>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</si>
  <si>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</si>
  <si>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</si>
  <si>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</si>
  <si>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</si>
  <si>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</si>
  <si>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</si>
  <si>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</si>
  <si>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</si>
  <si>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</si>
  <si>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</si>
  <si>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</si>
  <si>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</si>
  <si>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</si>
  <si>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</si>
  <si>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</si>
  <si>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</si>
  <si>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</si>
  <si>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</si>
  <si>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</si>
  <si>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</si>
  <si>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</si>
  <si>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</si>
  <si>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</si>
  <si>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</si>
  <si>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</si>
  <si>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</si>
  <si>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</si>
  <si>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</si>
  <si>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</si>
  <si>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</si>
  <si>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</si>
  <si>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</si>
  <si>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</si>
  <si>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</si>
  <si>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</si>
  <si>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</si>
  <si>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</si>
  <si>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</si>
  <si>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</si>
  <si>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</si>
  <si>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</si>
  <si>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</si>
  <si>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</si>
  <si>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</si>
  <si>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</si>
  <si>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</si>
  <si>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</si>
  <si>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</si>
  <si>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</si>
  <si>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</si>
  <si>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</si>
  <si>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</si>
  <si>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</si>
  <si>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</si>
  <si>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</si>
  <si>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</si>
  <si>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</si>
  <si>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</si>
  <si>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</si>
  <si>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</si>
  <si>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</si>
  <si>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</si>
  <si>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</si>
  <si>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</si>
  <si>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</si>
  <si>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</si>
  <si>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</si>
  <si>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</si>
  <si>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</si>
  <si>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</si>
  <si>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</si>
  <si>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</si>
  <si>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</si>
  <si>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</si>
  <si>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</si>
  <si>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</si>
  <si>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</si>
  <si>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</si>
  <si>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</si>
  <si>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</si>
  <si>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</si>
  <si>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</si>
  <si>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</si>
  <si>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</si>
  <si>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</si>
  <si>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</si>
  <si>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</si>
  <si>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</si>
  <si>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</si>
  <si>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</si>
  <si>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</si>
  <si>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</si>
  <si>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</si>
  <si>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</si>
  <si>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</si>
  <si>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</si>
  <si>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</si>
  <si>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</si>
  <si>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</si>
  <si>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</si>
  <si>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</si>
  <si>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</si>
  <si>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</si>
  <si>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</si>
  <si>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</si>
  <si>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</si>
  <si>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</si>
  <si>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</si>
  <si>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</si>
  <si>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</si>
  <si>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</si>
  <si>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</si>
  <si>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</si>
  <si>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</si>
  <si>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</si>
  <si>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</si>
  <si>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</si>
  <si>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</si>
  <si>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</si>
  <si>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</si>
  <si>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</si>
  <si>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</si>
  <si>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</si>
  <si>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</si>
  <si>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</si>
  <si>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</si>
  <si>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</si>
  <si>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</si>
  <si>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</si>
  <si>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</si>
  <si>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</si>
  <si>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</si>
  <si>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</si>
  <si>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</si>
  <si>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</si>
  <si>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</si>
  <si>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</si>
  <si>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</si>
  <si>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</si>
  <si>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</si>
  <si>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</si>
  <si>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</si>
  <si>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</si>
  <si>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</si>
  <si>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</si>
  <si>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</si>
  <si>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</si>
  <si>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</si>
  <si>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</si>
  <si>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</si>
  <si>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</si>
  <si>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</si>
  <si>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</si>
  <si>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</si>
  <si>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</si>
  <si>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</si>
  <si>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</si>
  <si>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</si>
  <si>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</si>
  <si>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</si>
  <si>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</si>
  <si>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</si>
  <si>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</si>
  <si>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</si>
  <si>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</si>
  <si>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</si>
  <si>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</si>
  <si>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</si>
  <si>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</si>
  <si>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</si>
  <si>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</si>
  <si>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</si>
  <si>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</si>
  <si>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</si>
  <si>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</si>
  <si>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</si>
  <si>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</si>
  <si>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</si>
  <si>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</si>
  <si>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</si>
  <si>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</si>
  <si>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</si>
  <si>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</si>
  <si>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</si>
  <si>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</si>
  <si>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</si>
  <si>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</si>
  <si>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</si>
  <si>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</si>
  <si>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</si>
  <si>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</si>
  <si>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</si>
  <si>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</si>
  <si>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</si>
  <si>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</si>
  <si>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</si>
  <si>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</si>
  <si>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</si>
  <si>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</si>
  <si>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</si>
  <si>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</si>
  <si>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</si>
  <si>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</si>
  <si>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</si>
  <si>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</si>
  <si>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</si>
  <si>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</si>
  <si>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</si>
  <si>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</si>
  <si>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</si>
  <si>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</si>
  <si>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</si>
  <si>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</si>
  <si>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</si>
  <si>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</si>
  <si>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</si>
  <si>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</si>
  <si>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</si>
  <si>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</si>
  <si>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</si>
  <si>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</si>
  <si>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</si>
  <si>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</si>
  <si>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</si>
  <si>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</si>
  <si>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</si>
  <si>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</si>
  <si>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</si>
  <si>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</si>
  <si>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</si>
  <si>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</si>
  <si>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</si>
  <si>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</si>
  <si>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</si>
  <si>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</si>
  <si>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</si>
  <si>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</si>
  <si>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</si>
  <si>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</si>
  <si>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</si>
  <si>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</si>
  <si>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</si>
  <si>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</si>
  <si>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</si>
  <si>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</si>
  <si>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</si>
  <si>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</si>
  <si>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</si>
  <si>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</si>
  <si>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</si>
  <si>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</si>
  <si>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</si>
  <si>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</si>
  <si>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</si>
  <si>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</si>
  <si>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</si>
  <si>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</si>
  <si>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</si>
  <si>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</si>
  <si>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</si>
  <si>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</si>
  <si>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</si>
  <si>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</si>
  <si>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</si>
  <si>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</si>
  <si>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</si>
  <si>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</si>
  <si>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</si>
  <si>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</si>
  <si>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</si>
  <si>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</si>
  <si>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</si>
  <si>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</si>
  <si>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</si>
  <si>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</si>
  <si>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</si>
  <si>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</si>
  <si>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</si>
  <si>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</si>
  <si>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</si>
  <si>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</si>
  <si>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</si>
  <si>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</si>
  <si>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</si>
  <si>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</si>
  <si>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</si>
  <si>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</si>
  <si>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</si>
  <si>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</si>
  <si>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</si>
  <si>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</si>
  <si>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</si>
  <si>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</si>
  <si>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</si>
  <si>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</si>
  <si>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</si>
  <si>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</si>
  <si>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</si>
  <si>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</si>
  <si>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</si>
  <si>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</si>
  <si>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</si>
  <si>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</si>
  <si>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</si>
  <si>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</si>
  <si>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</si>
  <si>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</si>
  <si>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</si>
  <si>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</si>
  <si>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</si>
  <si>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</si>
  <si>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</si>
  <si>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</si>
  <si>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</si>
  <si>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</si>
  <si>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</si>
  <si>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</si>
  <si>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</si>
  <si>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</si>
  <si>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</si>
  <si>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</si>
  <si>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</si>
  <si>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</si>
  <si>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</si>
  <si>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</si>
  <si>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</si>
  <si>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</si>
  <si>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</si>
  <si>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</si>
  <si>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</si>
  <si>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</si>
  <si>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</si>
  <si>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</si>
  <si>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</si>
  <si>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</si>
  <si>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</si>
  <si>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</si>
  <si>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</si>
  <si>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</si>
  <si>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</si>
  <si>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</si>
  <si>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</si>
  <si>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</si>
  <si>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</si>
  <si>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</si>
  <si>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</si>
  <si>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</si>
  <si>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</si>
  <si>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</si>
  <si>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</si>
  <si>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</si>
  <si>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</si>
  <si>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</si>
  <si>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</si>
  <si>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</si>
  <si>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</si>
  <si>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</si>
  <si>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</si>
  <si>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</si>
  <si>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</si>
  <si>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</si>
  <si>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</si>
  <si>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</si>
  <si>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</si>
  <si>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</si>
  <si>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</si>
  <si>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</si>
  <si>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</si>
  <si>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</si>
  <si>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</si>
  <si>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</si>
  <si>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</si>
  <si>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</si>
  <si>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</si>
  <si>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</si>
  <si>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</si>
  <si>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</si>
  <si>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</si>
  <si>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</si>
  <si>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</si>
  <si>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</si>
  <si>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</si>
  <si>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</si>
  <si>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</si>
  <si>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</si>
  <si>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</si>
  <si>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</si>
  <si>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</si>
  <si>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</si>
  <si>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</si>
  <si>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</si>
  <si>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</si>
  <si>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</si>
  <si>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</si>
  <si>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</si>
  <si>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</si>
  <si>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</si>
  <si>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</si>
  <si>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</si>
  <si>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</si>
  <si>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</si>
  <si>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</si>
  <si>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</si>
  <si>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</si>
  <si>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</si>
  <si>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</si>
  <si>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</si>
  <si>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</si>
  <si>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</si>
  <si>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</si>
  <si>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</si>
  <si>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</si>
  <si>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</si>
  <si>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</si>
  <si>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</si>
  <si>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</si>
  <si>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</si>
  <si>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</si>
  <si>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</si>
  <si>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</si>
  <si>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</si>
  <si>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</si>
  <si>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</si>
  <si>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</si>
  <si>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</si>
  <si>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</si>
  <si>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</si>
  <si>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</si>
  <si>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</si>
  <si>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</si>
  <si>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</si>
  <si>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</si>
  <si>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</si>
  <si>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</si>
  <si>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</si>
  <si>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</si>
  <si>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</si>
  <si>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</si>
  <si>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</si>
  <si>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</si>
  <si>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</si>
  <si>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</si>
  <si>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</si>
  <si>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</si>
  <si>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</si>
  <si>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</si>
  <si>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</si>
  <si>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</si>
  <si>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</si>
  <si>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</si>
  <si>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</si>
  <si>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</si>
  <si>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</si>
  <si>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</si>
  <si>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</si>
  <si>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</si>
  <si>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</si>
  <si>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</si>
  <si>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</si>
  <si>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</si>
  <si>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</si>
  <si>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</si>
  <si>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</si>
  <si>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</si>
  <si>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</si>
  <si>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</si>
  <si>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</si>
  <si>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</si>
  <si>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</si>
  <si>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</si>
  <si>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</si>
  <si>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</si>
  <si>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</si>
  <si>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</si>
  <si>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</si>
  <si>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</si>
  <si>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</si>
  <si>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</si>
  <si>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</si>
  <si>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</si>
  <si>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</si>
  <si>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</si>
  <si>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</si>
  <si>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</si>
  <si>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</si>
  <si>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</si>
  <si>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</si>
  <si>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</si>
  <si>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</si>
  <si>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</si>
  <si>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</si>
  <si>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</si>
  <si>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</si>
  <si>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</si>
  <si>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</si>
  <si>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</si>
  <si>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</si>
  <si>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</si>
  <si>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</si>
  <si>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</si>
  <si>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</si>
  <si>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</si>
  <si>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</si>
  <si>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</si>
  <si>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</si>
  <si>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</si>
  <si>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</si>
  <si>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</si>
  <si>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</si>
  <si>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</si>
  <si>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</si>
  <si>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</si>
  <si>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</si>
  <si>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</si>
  <si>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</si>
  <si>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</si>
  <si>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</si>
  <si>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</si>
  <si>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</si>
  <si>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</si>
  <si>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</si>
  <si>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</si>
  <si>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</si>
  <si>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</si>
  <si>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</si>
  <si>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</si>
  <si>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</si>
  <si>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</si>
  <si>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</si>
  <si>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</si>
  <si>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</si>
  <si>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</si>
  <si>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</si>
  <si>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</si>
  <si>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</si>
  <si>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</si>
  <si>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</si>
  <si>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</si>
  <si>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</si>
  <si>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</si>
  <si>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</si>
  <si>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</si>
  <si>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</si>
  <si>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</si>
  <si>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</si>
  <si>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</si>
  <si>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</si>
  <si>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</si>
  <si>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</si>
  <si>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</si>
  <si>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</si>
  <si>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</si>
  <si>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</si>
  <si>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</si>
  <si>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</si>
  <si>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</si>
  <si>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</si>
  <si>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</si>
  <si>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</si>
  <si>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</si>
  <si>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</si>
  <si>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</si>
  <si>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</si>
  <si>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</si>
  <si>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</si>
  <si>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</si>
  <si>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</si>
  <si>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</si>
  <si>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</si>
  <si>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</si>
  <si>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</si>
  <si>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</si>
  <si>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</si>
  <si>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</si>
  <si>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</si>
  <si>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</si>
  <si>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</si>
  <si>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</si>
  <si>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</si>
  <si>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</si>
  <si>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</si>
  <si>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</si>
  <si>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</si>
  <si>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</si>
  <si>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</si>
  <si>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</si>
  <si>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</si>
  <si>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</si>
  <si>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</si>
  <si>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</si>
  <si>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</si>
  <si>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</si>
  <si>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</si>
  <si>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</si>
  <si>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</si>
  <si>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</si>
  <si>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</si>
  <si>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</si>
  <si>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</si>
  <si>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</si>
  <si>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</si>
  <si>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</si>
  <si>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</si>
  <si>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</si>
  <si>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</si>
  <si>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</si>
  <si>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</si>
  <si>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</si>
  <si>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</si>
  <si>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</si>
  <si>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</si>
  <si>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</si>
  <si>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</si>
  <si>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</si>
  <si>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</si>
  <si>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</si>
  <si>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</si>
  <si>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</si>
  <si>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</si>
  <si>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</si>
  <si>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</si>
  <si>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</si>
  <si>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</si>
  <si>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</si>
  <si>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</si>
  <si>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</si>
  <si>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</si>
  <si>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</si>
  <si>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</si>
  <si>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</si>
  <si>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</si>
  <si>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</si>
  <si>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</si>
  <si>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</si>
  <si>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</si>
  <si>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</si>
  <si>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</si>
  <si>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</si>
  <si>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</si>
  <si>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</si>
  <si>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</si>
  <si>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</si>
  <si>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</si>
  <si>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</si>
  <si>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</si>
  <si>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</si>
  <si>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</si>
  <si>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</si>
  <si>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</si>
  <si>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</si>
  <si>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</si>
  <si>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</si>
  <si>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</si>
  <si>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</si>
  <si>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</si>
  <si>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</si>
  <si>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</si>
  <si>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</si>
  <si>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</si>
  <si>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</si>
  <si>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</si>
  <si>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</si>
  <si>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</si>
  <si>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</si>
  <si>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</si>
  <si>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</si>
  <si>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</si>
  <si>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</si>
  <si>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</si>
  <si>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</si>
  <si>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</si>
  <si>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</si>
  <si>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</si>
  <si>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</si>
  <si>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</si>
  <si>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</si>
  <si>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</si>
  <si>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</si>
  <si>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</si>
  <si>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</si>
  <si>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</si>
  <si>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</si>
  <si>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</si>
  <si>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</si>
  <si>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</si>
  <si>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</si>
  <si>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</si>
  <si>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</si>
  <si>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</si>
  <si>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</si>
  <si>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</si>
  <si>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</si>
  <si>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</si>
  <si>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</si>
  <si>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</si>
  <si>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</si>
  <si>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</si>
  <si>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</si>
  <si>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</si>
  <si>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</si>
  <si>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</si>
  <si>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</si>
  <si>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</si>
  <si>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</si>
  <si>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</si>
  <si>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</si>
  <si>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</si>
  <si>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</si>
  <si>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</si>
  <si>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</si>
  <si>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</si>
  <si>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</si>
  <si>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</si>
  <si>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</si>
  <si>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</si>
  <si>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</si>
  <si>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</si>
  <si>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</si>
  <si>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</si>
  <si>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</si>
  <si>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</si>
  <si>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</si>
  <si>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</si>
  <si>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</si>
  <si>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</si>
  <si>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</si>
  <si>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</si>
  <si>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</si>
  <si>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</si>
  <si>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</si>
  <si>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</si>
  <si>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</si>
  <si>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</si>
  <si>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</si>
  <si>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</si>
  <si>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</si>
  <si>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</si>
  <si>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</si>
  <si>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</si>
  <si>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</si>
  <si>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</si>
  <si>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</si>
  <si>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</si>
  <si>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</si>
  <si>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</si>
  <si>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</si>
  <si>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</si>
  <si>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</si>
  <si>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</si>
  <si>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</si>
  <si>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</si>
  <si>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</si>
  <si>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</si>
  <si>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</si>
  <si>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</si>
  <si>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</si>
  <si>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</si>
  <si>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</si>
  <si>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</si>
  <si>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</si>
  <si>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</si>
  <si>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</si>
  <si>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</si>
  <si>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</si>
  <si>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</si>
  <si>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</si>
  <si>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</si>
  <si>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</si>
  <si>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</si>
  <si>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</si>
  <si>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</si>
  <si>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</si>
  <si>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</si>
  <si>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</si>
  <si>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</si>
  <si>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</si>
  <si>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</si>
  <si>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</si>
  <si>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</si>
  <si>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</si>
  <si>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</si>
  <si>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</si>
  <si>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</si>
  <si>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</si>
  <si>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</si>
  <si>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</si>
  <si>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</si>
  <si>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</si>
  <si>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</si>
  <si>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</si>
  <si>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</si>
  <si>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</si>
  <si>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</si>
  <si>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</si>
  <si>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</si>
  <si>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</si>
  <si>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</si>
  <si>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</si>
  <si>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</si>
  <si>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</si>
  <si>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</si>
  <si>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</si>
  <si>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</si>
  <si>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</si>
  <si>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</si>
  <si>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</si>
  <si>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</si>
  <si>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</si>
  <si>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</si>
  <si>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</si>
  <si>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</si>
  <si>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</si>
  <si>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</si>
  <si>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</si>
  <si>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</si>
  <si>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</si>
  <si>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</si>
  <si>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</si>
  <si>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</si>
  <si>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</si>
  <si>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</si>
  <si>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</si>
  <si>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</si>
  <si>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</si>
  <si>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</si>
  <si>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</si>
  <si>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</si>
  <si>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</si>
  <si>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</si>
  <si>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</si>
  <si>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</si>
  <si>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</si>
  <si>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</si>
  <si>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</si>
  <si>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</si>
  <si>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</si>
  <si>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</si>
  <si>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</si>
  <si>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</si>
  <si>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</si>
  <si>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</si>
  <si>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</si>
  <si>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</si>
  <si>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</si>
  <si>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</si>
  <si>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</si>
  <si>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</si>
  <si>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</si>
  <si>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</si>
  <si>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</si>
  <si>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</si>
  <si>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</si>
  <si>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</si>
  <si>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</si>
  <si>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</si>
  <si>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</si>
  <si>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</si>
  <si>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</si>
  <si>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</si>
  <si>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</si>
  <si>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</si>
  <si>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</si>
  <si>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</si>
  <si>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</si>
  <si>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</si>
  <si>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</si>
  <si>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</si>
  <si>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</si>
  <si>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</si>
  <si>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</si>
  <si>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</si>
  <si>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</si>
  <si>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</si>
  <si>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CEZE</t>
  </si>
  <si>
    <t xml:space="preserve">NOM_PRELEV_DETERM</t>
  </si>
  <si>
    <t xml:space="preserve">AQUASCOP BIOLOGIE site de Monptellier</t>
  </si>
  <si>
    <t xml:space="preserve">LB_STATION</t>
  </si>
  <si>
    <t xml:space="preserve">CEZE A ST-AMBROIX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</si>
  <si>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</si>
  <si>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</si>
  <si>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</si>
  <si>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</si>
  <si>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</si>
  <si>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</si>
  <si>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</si>
  <si>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</si>
  <si>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</si>
  <si>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</si>
  <si>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</si>
  <si>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</si>
  <si>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</si>
  <si>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</si>
  <si>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</si>
  <si>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</si>
  <si>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</si>
  <si>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</si>
  <si>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</si>
  <si>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</si>
  <si>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</si>
  <si>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</si>
  <si>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</si>
  <si>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</si>
  <si>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</si>
  <si>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</si>
  <si>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</si>
  <si>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</si>
  <si>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</si>
  <si>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</si>
  <si>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</si>
  <si>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</si>
  <si>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</si>
  <si>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</si>
  <si>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</si>
  <si>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</si>
  <si>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</si>
  <si>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</si>
  <si>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</si>
  <si>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</si>
  <si>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</si>
  <si>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</si>
  <si>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</si>
  <si>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</si>
  <si>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</si>
  <si>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</si>
  <si>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</si>
  <si>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</si>
  <si>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</si>
  <si>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</si>
  <si>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</si>
  <si>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</si>
  <si>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</si>
  <si>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</si>
  <si>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</si>
  <si>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</si>
  <si>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</si>
  <si>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</si>
  <si>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</si>
  <si>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</si>
  <si>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</si>
  <si>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</si>
  <si>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</si>
  <si>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</si>
  <si>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</si>
  <si>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</si>
  <si>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</si>
  <si>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</si>
  <si>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</si>
  <si>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</si>
  <si>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</si>
  <si>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</si>
  <si>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</si>
  <si>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</si>
  <si>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</si>
  <si>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</si>
  <si>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</si>
  <si>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</si>
  <si>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</si>
  <si>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</si>
  <si>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</si>
  <si>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</si>
  <si>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beaucoup de kayakistes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</si>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</sst>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796323</v>
      </c>
      <c r="G10" s="25"/>
      <c r="H10" s="25"/>
    </row>
    <row r="11" customFormat="false" ht="15" hidden="false" customHeight="false" outlineLevel="0" collapsed="false">
      <c r="A11" s="26" t="s">
        <v>5185</v>
      </c>
      <c r="B11" s="30" t="n">
        <v>43300</v>
      </c>
      <c r="D11" s="26" t="s">
        <v>5186</v>
      </c>
      <c r="E11" s="29" t="n">
        <v>6351008</v>
      </c>
      <c r="G11" s="25"/>
      <c r="H11" s="25"/>
    </row>
    <row r="12" customFormat="false" ht="15" hidden="false" customHeight="false" outlineLevel="0" collapsed="false">
      <c r="A12" s="26" t="s">
        <v>5187</v>
      </c>
      <c r="B12" s="29" t="s">
        <v>5188</v>
      </c>
      <c r="D12" s="26" t="s">
        <v>5189</v>
      </c>
      <c r="E12" s="29" t="n">
        <v>796227</v>
      </c>
      <c r="G12" s="25"/>
      <c r="H12" s="25"/>
    </row>
    <row r="13" customFormat="false" ht="17.25" hidden="false" customHeight="true" outlineLevel="0" collapsed="false">
      <c r="A13" s="12"/>
      <c r="B13" s="31"/>
      <c r="D13" s="26" t="s">
        <v>5190</v>
      </c>
      <c r="E13" s="29" t="n">
        <v>6350994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796323</v>
      </c>
    </row>
    <row r="18" customFormat="false" ht="15" hidden="false" customHeight="false" outlineLevel="0" collapsed="false">
      <c r="A18" s="36"/>
      <c r="B18" s="37" t="s">
        <v>5198</v>
      </c>
      <c r="C18" s="38" t="n">
        <f aca="false">E11</f>
        <v>6351008</v>
      </c>
    </row>
    <row r="19" customFormat="false" ht="15" hidden="false" customHeight="false" outlineLevel="0" collapsed="false">
      <c r="A19" s="33" t="s">
        <v>5199</v>
      </c>
      <c r="B19" s="39" t="n">
        <v>123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28.2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34</v>
      </c>
      <c r="D35" s="52" t="s">
        <v>5217</v>
      </c>
      <c r="E35" s="53" t="n">
        <v>66</v>
      </c>
    </row>
    <row r="36" s="56" customFormat="true" ht="15" hidden="false" customHeight="true" outlineLevel="0" collapsed="false">
      <c r="A36" s="54" t="s">
        <v>5218</v>
      </c>
      <c r="B36" s="34" t="n">
        <v>35</v>
      </c>
      <c r="C36" s="50"/>
      <c r="D36" s="55" t="s">
        <v>5219</v>
      </c>
      <c r="E36" s="34" t="n">
        <v>65</v>
      </c>
    </row>
    <row r="37" s="56" customFormat="true" ht="15" hidden="false" customHeight="true" outlineLevel="0" collapsed="false">
      <c r="A37" s="54" t="s">
        <v>5220</v>
      </c>
      <c r="B37" s="34" t="n">
        <v>26.5</v>
      </c>
      <c r="C37" s="50"/>
      <c r="D37" s="55" t="s">
        <v>5221</v>
      </c>
      <c r="E37" s="34" t="n">
        <v>28.3</v>
      </c>
    </row>
    <row r="38" s="56" customFormat="true" ht="15" hidden="false" customHeight="true" outlineLevel="0" collapsed="false">
      <c r="A38" s="54" t="s">
        <v>5222</v>
      </c>
      <c r="B38" s="34" t="n">
        <v>5</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4</v>
      </c>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t="n">
        <v>2</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2</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0.5</v>
      </c>
      <c r="E97" s="79" t="n">
        <v>1.2</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0.1</v>
      </c>
      <c r="E98" s="79" t="n">
        <v>1.5</v>
      </c>
      <c r="F98" s="79" t="s">
        <v>5274</v>
      </c>
    </row>
    <row r="99" customFormat="false" ht="15" hidden="false" customHeight="false" outlineLevel="0" collapsed="false">
      <c r="A99" s="75" t="s">
        <v>2956</v>
      </c>
      <c r="B99" s="76" t="str">
        <f aca="false">VLOOKUP(A99,'Ref Taxo'!A:B,2,FALSE())</f>
        <v>Microcoleus</v>
      </c>
      <c r="C99" s="77" t="n">
        <f aca="false">VLOOKUP(A99,'Ref Taxo'!A:D,4,FALSE())</f>
        <v>6405</v>
      </c>
      <c r="D99" s="78" t="n">
        <v>0.01</v>
      </c>
      <c r="E99" s="79"/>
      <c r="F99" s="79" t="s">
        <v>5274</v>
      </c>
    </row>
    <row r="100" customFormat="false" ht="15" hidden="false" customHeight="false" outlineLevel="0" collapsed="false">
      <c r="A100" s="75" t="s">
        <v>4684</v>
      </c>
      <c r="B100" s="76" t="str">
        <f aca="false">VLOOKUP(A100,'Ref Taxo'!A:B,2,FALSE())</f>
        <v>Spirogyra</v>
      </c>
      <c r="C100" s="77" t="n">
        <f aca="false">VLOOKUP(A100,'Ref Taxo'!A:D,4,FALSE())</f>
        <v>1147</v>
      </c>
      <c r="D100" s="78" t="n">
        <v>4</v>
      </c>
      <c r="E100" s="79" t="n">
        <v>4</v>
      </c>
      <c r="F100" s="79" t="s">
        <v>5274</v>
      </c>
    </row>
    <row r="101" customFormat="false" ht="15" hidden="false" customHeight="false" outlineLevel="0" collapsed="false">
      <c r="A101" s="75" t="s">
        <v>4754</v>
      </c>
      <c r="B101" s="76" t="str">
        <f aca="false">VLOOKUP(A101,'Ref Taxo'!A:B,2,FALSE())</f>
        <v>Stigeoclonium</v>
      </c>
      <c r="C101" s="77" t="n">
        <f aca="false">VLOOKUP(A101,'Ref Taxo'!A:D,4,FALSE())</f>
        <v>1119</v>
      </c>
      <c r="D101" s="78" t="n">
        <v>0.01</v>
      </c>
      <c r="E101" s="79"/>
      <c r="F101" s="79" t="s">
        <v>5274</v>
      </c>
    </row>
    <row r="102" customFormat="false" ht="15" hidden="false" customHeight="false" outlineLevel="0" collapsed="false">
      <c r="A102" s="75" t="s">
        <v>4150</v>
      </c>
      <c r="B102" s="76" t="str">
        <f aca="false">VLOOKUP(A102,'Ref Taxo'!A:B,2,FALSE())</f>
        <v>Rorippa amphibia</v>
      </c>
      <c r="C102" s="77" t="n">
        <f aca="false">VLOOKUP(A102,'Ref Taxo'!A:D,4,FALSE())</f>
        <v>1765</v>
      </c>
      <c r="D102" s="78"/>
      <c r="E102" s="79" t="n">
        <v>0.01</v>
      </c>
      <c r="F102" s="79" t="s">
        <v>5274</v>
      </c>
    </row>
    <row r="103" customFormat="false" ht="15" hidden="false" customHeight="false" outlineLevel="0" collapsed="false">
      <c r="A103" s="75" t="s">
        <v>5049</v>
      </c>
      <c r="B103" s="76" t="str">
        <f aca="false">VLOOKUP(A103,'Ref Taxo'!A:B,2,FALSE())</f>
        <v>Veronica anagallis-aquatica</v>
      </c>
      <c r="C103" s="77" t="n">
        <f aca="false">VLOOKUP(A103,'Ref Taxo'!A:D,4,FALSE())</f>
        <v>1955</v>
      </c>
      <c r="D103" s="78"/>
      <c r="E103" s="79" t="n">
        <v>0.01</v>
      </c>
      <c r="F103" s="79" t="s">
        <v>5274</v>
      </c>
    </row>
    <row r="104" customFormat="false" ht="15" hidden="false" customHeight="false" outlineLevel="0" collapsed="false">
      <c r="A104" s="75" t="s">
        <v>2616</v>
      </c>
      <c r="B104" s="76" t="str">
        <f aca="false">VLOOKUP(A104,'Ref Taxo'!A:B,2,FALSE())</f>
        <v>Leersia oryzoides</v>
      </c>
      <c r="C104" s="77" t="n">
        <f aca="false">VLOOKUP(A104,'Ref Taxo'!A:D,4,FALSE())</f>
        <v>1569</v>
      </c>
      <c r="D104" s="78"/>
      <c r="E104" s="79" t="n">
        <v>0.01</v>
      </c>
      <c r="F104" s="79" t="s">
        <v>5275</v>
      </c>
    </row>
    <row r="105" customFormat="false" ht="15" hidden="false" customHeight="false" outlineLevel="0" collapsed="false">
      <c r="A105" s="75" t="s">
        <v>2819</v>
      </c>
      <c r="B105" s="76" t="str">
        <f aca="false">VLOOKUP(A105,'Ref Taxo'!A:B,2,FALSE())</f>
        <v>Lysimachia vulgaris</v>
      </c>
      <c r="C105" s="77" t="n">
        <f aca="false">VLOOKUP(A105,'Ref Taxo'!A:D,4,FALSE())</f>
        <v>1887</v>
      </c>
      <c r="D105" s="78"/>
      <c r="E105" s="79" t="n">
        <v>0.01</v>
      </c>
      <c r="F105" s="79" t="s">
        <v>5274</v>
      </c>
    </row>
    <row r="106" customFormat="false" ht="15" hidden="false" customHeight="false" outlineLevel="0" collapsed="false">
      <c r="A106" s="75" t="s">
        <v>2832</v>
      </c>
      <c r="B106" s="76" t="str">
        <f aca="false">VLOOKUP(A106,'Ref Taxo'!A:B,2,FALSE())</f>
        <v>Lythrum salicaria</v>
      </c>
      <c r="C106" s="77" t="n">
        <f aca="false">VLOOKUP(A106,'Ref Taxo'!A:D,4,FALSE())</f>
        <v>1823</v>
      </c>
      <c r="D106" s="78"/>
      <c r="E106" s="79" t="n">
        <v>0.01</v>
      </c>
      <c r="F106" s="79" t="s">
        <v>5274</v>
      </c>
    </row>
    <row r="107" customFormat="false" ht="15" hidden="false" customHeight="false" outlineLevel="0" collapsed="false">
      <c r="A107" s="75" t="s">
        <v>1720</v>
      </c>
      <c r="B107" s="76" t="str">
        <f aca="false">VLOOKUP(A107,'Ref Taxo'!A:B,2,FALSE())</f>
        <v>Equisetum arvense</v>
      </c>
      <c r="C107" s="77" t="n">
        <f aca="false">VLOOKUP(A107,'Ref Taxo'!A:D,4,FALSE())</f>
        <v>1384</v>
      </c>
      <c r="D107" s="78"/>
      <c r="E107" s="79" t="n">
        <v>0.01</v>
      </c>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2019-03-15T16:02:07Z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