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3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<sst xmlns="http://schemas.openxmlformats.org/spreadsheetml/2006/main" count="6455" uniqueCount="5300">
  <si>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</si>
  <si>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</si>
  <si>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</si>
  <si>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</si>
  <si>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</si>
  <si>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</si>
  <si>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</si>
  <si>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</si>
  <si>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</si>
  <si>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</si>
  <si>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</si>
  <si>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</si>
  <si>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</si>
  <si>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</si>
  <si>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</si>
  <si>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</si>
  <si>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</si>
  <si>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</si>
  <si>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</si>
  <si>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</si>
  <si>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</si>
  <si>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</si>
  <si>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</si>
  <si>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</si>
  <si>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</si>
  <si>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</si>
  <si>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</si>
  <si>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</si>
  <si>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</si>
  <si>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</si>
  <si>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</si>
  <si>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</si>
  <si>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</si>
  <si>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</si>
  <si>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</si>
  <si>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</si>
  <si>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</si>
  <si>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</si>
  <si>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</si>
  <si>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</si>
  <si>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</si>
  <si>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</si>
  <si>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</si>
  <si>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</si>
  <si>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</si>
  <si>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</si>
  <si>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</si>
  <si>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</si>
  <si>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</si>
  <si>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</si>
  <si>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</si>
  <si>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</si>
  <si>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</si>
  <si>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</si>
  <si>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</si>
  <si>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</si>
  <si>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</si>
  <si>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</si>
  <si>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</si>
  <si>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</si>
  <si>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</si>
  <si>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</si>
  <si>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</si>
  <si>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</si>
  <si>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</si>
  <si>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</si>
  <si>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</si>
  <si>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</si>
  <si>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</si>
  <si>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</si>
  <si>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</si>
  <si>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</si>
  <si>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</si>
  <si>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</si>
  <si>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</si>
  <si>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</si>
  <si>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</si>
  <si>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</si>
  <si>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</si>
  <si>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</si>
  <si>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</si>
  <si>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</si>
  <si>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</si>
  <si>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</si>
  <si>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</si>
  <si>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</si>
  <si>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</si>
  <si>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</si>
  <si>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</si>
  <si>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</si>
  <si>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</si>
  <si>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</si>
  <si>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</si>
  <si>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</si>
  <si>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</si>
  <si>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</si>
  <si>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</si>
  <si>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</si>
  <si>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</si>
  <si>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</si>
  <si>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</si>
  <si>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</si>
  <si>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</si>
  <si>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</si>
  <si>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</si>
  <si>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</si>
  <si>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</si>
  <si>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</si>
  <si>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</si>
  <si>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</si>
  <si>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</si>
  <si>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</si>
  <si>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</si>
  <si>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</si>
  <si>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</si>
  <si>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</si>
  <si>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</si>
  <si>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</si>
  <si>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</si>
  <si>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</si>
  <si>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</si>
  <si>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</si>
  <si>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</si>
  <si>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</si>
  <si>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</si>
  <si>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</si>
  <si>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</si>
  <si>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</si>
  <si>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</si>
  <si>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</si>
  <si>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</si>
  <si>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</si>
  <si>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</si>
  <si>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</si>
  <si>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</si>
  <si>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</si>
  <si>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</si>
  <si>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</si>
  <si>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</si>
  <si>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</si>
  <si>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</si>
  <si>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</si>
  <si>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</si>
  <si>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</si>
  <si>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</si>
  <si>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</si>
  <si>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</si>
  <si>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</si>
  <si>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</si>
  <si>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</si>
  <si>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</si>
  <si>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</si>
  <si>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</si>
  <si>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</si>
  <si>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</si>
  <si>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</si>
  <si>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</si>
  <si>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</si>
  <si>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</si>
  <si>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</si>
  <si>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</si>
  <si>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</si>
  <si>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</si>
  <si>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</si>
  <si>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</si>
  <si>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</si>
  <si>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</si>
  <si>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</si>
  <si>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</si>
  <si>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</si>
  <si>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</si>
  <si>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</si>
  <si>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</si>
  <si>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</si>
  <si>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</si>
  <si>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</si>
  <si>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</si>
  <si>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</si>
  <si>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</si>
  <si>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</si>
  <si>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</si>
  <si>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</si>
  <si>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</si>
  <si>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</si>
  <si>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</si>
  <si>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</si>
  <si>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</si>
  <si>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</si>
  <si>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</si>
  <si>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</si>
  <si>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</si>
  <si>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</si>
  <si>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</si>
  <si>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</si>
  <si>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</si>
  <si>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</si>
  <si>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</si>
  <si>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</si>
  <si>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</si>
  <si>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</si>
  <si>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</si>
  <si>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</si>
  <si>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</si>
  <si>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</si>
  <si>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</si>
  <si>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</si>
  <si>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</si>
  <si>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</si>
  <si>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</si>
  <si>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</si>
  <si>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</si>
  <si>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</si>
  <si>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</si>
  <si>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</si>
  <si>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</si>
  <si>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</si>
  <si>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</si>
  <si>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</si>
  <si>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</si>
  <si>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</si>
  <si>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</si>
  <si>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</si>
  <si>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</si>
  <si>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</si>
  <si>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</si>
  <si>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</si>
  <si>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</si>
  <si>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</si>
  <si>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</si>
  <si>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</si>
  <si>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</si>
  <si>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</si>
  <si>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</si>
  <si>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</si>
  <si>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</si>
  <si>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</si>
  <si>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</si>
  <si>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</si>
  <si>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</si>
  <si>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</si>
  <si>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</si>
  <si>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</si>
  <si>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</si>
  <si>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</si>
  <si>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</si>
  <si>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</si>
  <si>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</si>
  <si>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</si>
  <si>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</si>
  <si>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</si>
  <si>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</si>
  <si>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</si>
  <si>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</si>
  <si>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</si>
  <si>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</si>
  <si>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</si>
  <si>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</si>
  <si>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</si>
  <si>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</si>
  <si>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</si>
  <si>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</si>
  <si>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</si>
  <si>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</si>
  <si>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</si>
  <si>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</si>
  <si>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</si>
  <si>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</si>
  <si>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</si>
  <si>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</si>
  <si>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</si>
  <si>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</si>
  <si>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</si>
  <si>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</si>
  <si>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</si>
  <si>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</si>
  <si>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</si>
  <si>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</si>
  <si>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</si>
  <si>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</si>
  <si>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</si>
  <si>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</si>
  <si>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</si>
  <si>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</si>
  <si>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</si>
  <si>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</si>
  <si>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</si>
  <si>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</si>
  <si>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</si>
  <si>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</si>
  <si>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</si>
  <si>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</si>
  <si>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</si>
  <si>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</si>
  <si>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</si>
  <si>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</si>
  <si>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</si>
  <si>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</si>
  <si>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</si>
  <si>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</si>
  <si>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</si>
  <si>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</si>
  <si>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</si>
  <si>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</si>
  <si>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</si>
  <si>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</si>
  <si>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</si>
  <si>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</si>
  <si>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</si>
  <si>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</si>
  <si>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</si>
  <si>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</si>
  <si>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</si>
  <si>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</si>
  <si>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</si>
  <si>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</si>
  <si>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</si>
  <si>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</si>
  <si>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</si>
  <si>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</si>
  <si>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</si>
  <si>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</si>
  <si>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</si>
  <si>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</si>
  <si>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</si>
  <si>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</si>
  <si>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</si>
  <si>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</si>
  <si>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</si>
  <si>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</si>
  <si>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</si>
  <si>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</si>
  <si>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</si>
  <si>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</si>
  <si>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</si>
  <si>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</si>
  <si>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</si>
  <si>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</si>
  <si>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</si>
  <si>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</si>
  <si>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</si>
  <si>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</si>
  <si>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</si>
  <si>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</si>
  <si>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</si>
  <si>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</si>
  <si>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</si>
  <si>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</si>
  <si>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</si>
  <si>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</si>
  <si>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</si>
  <si>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</si>
  <si>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</si>
  <si>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</si>
  <si>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</si>
  <si>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</si>
  <si>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</si>
  <si>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</si>
  <si>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</si>
  <si>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</si>
  <si>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</si>
  <si>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</si>
  <si>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</si>
  <si>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</si>
  <si>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</si>
  <si>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</si>
  <si>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</si>
  <si>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</si>
  <si>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</si>
  <si>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</si>
  <si>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</si>
  <si>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</si>
  <si>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</si>
  <si>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</si>
  <si>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</si>
  <si>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</si>
  <si>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</si>
  <si>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</si>
  <si>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</si>
  <si>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</si>
  <si>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</si>
  <si>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</si>
  <si>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</si>
  <si>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</si>
  <si>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</si>
  <si>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</si>
  <si>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</si>
  <si>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</si>
  <si>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</si>
  <si>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</si>
  <si>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</si>
  <si>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</si>
  <si>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</si>
  <si>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</si>
  <si>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</si>
  <si>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</si>
  <si>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</si>
  <si>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</si>
  <si>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</si>
  <si>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</si>
  <si>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</si>
  <si>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</si>
  <si>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</si>
  <si>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</si>
  <si>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</si>
  <si>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</si>
  <si>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</si>
  <si>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</si>
  <si>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</si>
  <si>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</si>
  <si>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</si>
  <si>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</si>
  <si>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</si>
  <si>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</si>
  <si>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</si>
  <si>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</si>
  <si>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</si>
  <si>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</si>
  <si>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</si>
  <si>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</si>
  <si>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</si>
  <si>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</si>
  <si>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</si>
  <si>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</si>
  <si>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</si>
  <si>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</si>
  <si>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</si>
  <si>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</si>
  <si>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</si>
  <si>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</si>
  <si>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</si>
  <si>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</si>
  <si>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</si>
  <si>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</si>
  <si>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</si>
  <si>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</si>
  <si>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</si>
  <si>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</si>
  <si>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</si>
  <si>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</si>
  <si>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</si>
  <si>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</si>
  <si>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</si>
  <si>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</si>
  <si>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</si>
  <si>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</si>
  <si>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</si>
  <si>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</si>
  <si>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</si>
  <si>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</si>
  <si>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</si>
  <si>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</si>
  <si>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</si>
  <si>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</si>
  <si>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</si>
  <si>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</si>
  <si>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</si>
  <si>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</si>
  <si>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</si>
  <si>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</si>
  <si>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</si>
  <si>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</si>
  <si>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</si>
  <si>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</si>
  <si>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</si>
  <si>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</si>
  <si>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</si>
  <si>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</si>
  <si>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</si>
  <si>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</si>
  <si>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</si>
  <si>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</si>
  <si>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</si>
  <si>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</si>
  <si>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</si>
  <si>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</si>
  <si>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</si>
  <si>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</si>
  <si>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</si>
  <si>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</si>
  <si>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</si>
  <si>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</si>
  <si>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</si>
  <si>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</si>
  <si>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</si>
  <si>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</si>
  <si>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</si>
  <si>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</si>
  <si>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</si>
  <si>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</si>
  <si>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</si>
  <si>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</si>
  <si>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</si>
  <si>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</si>
  <si>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</si>
  <si>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</si>
  <si>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</si>
  <si>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</si>
  <si>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</si>
  <si>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</si>
  <si>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</si>
  <si>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</si>
  <si>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</si>
  <si>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</si>
  <si>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</si>
  <si>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</si>
  <si>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</si>
  <si>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</si>
  <si>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</si>
  <si>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</si>
  <si>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</si>
  <si>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</si>
  <si>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</si>
  <si>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</si>
  <si>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</si>
  <si>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</si>
  <si>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</si>
  <si>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</si>
  <si>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</si>
  <si>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</si>
  <si>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</si>
  <si>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</si>
  <si>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</si>
  <si>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</si>
  <si>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</si>
  <si>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</si>
  <si>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</si>
  <si>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</si>
  <si>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</si>
  <si>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</si>
  <si>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</si>
  <si>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</si>
  <si>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</si>
  <si>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</si>
  <si>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</si>
  <si>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</si>
  <si>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</si>
  <si>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</si>
  <si>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</si>
  <si>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</si>
  <si>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</si>
  <si>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</si>
  <si>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</si>
  <si>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</si>
  <si>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</si>
  <si>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</si>
  <si>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</si>
  <si>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</si>
  <si>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</si>
  <si>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</si>
  <si>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</si>
  <si>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</si>
  <si>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</si>
  <si>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</si>
  <si>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</si>
  <si>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</si>
  <si>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</si>
  <si>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</si>
  <si>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</si>
  <si>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</si>
  <si>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</si>
  <si>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</si>
  <si>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</si>
  <si>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</si>
  <si>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</si>
  <si>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</si>
  <si>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</si>
  <si>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</si>
  <si>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</si>
  <si>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</si>
  <si>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</si>
  <si>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</si>
  <si>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</si>
  <si>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</si>
  <si>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</si>
  <si>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</si>
  <si>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</si>
  <si>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</si>
  <si>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</si>
  <si>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</si>
  <si>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</si>
  <si>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</si>
  <si>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</si>
  <si>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</si>
  <si>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</si>
  <si>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</si>
  <si>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</si>
  <si>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</si>
  <si>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</si>
  <si>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</si>
  <si>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</si>
  <si>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</si>
  <si>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</si>
  <si>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</si>
  <si>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</si>
  <si>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</si>
  <si>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</si>
  <si>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</si>
  <si>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</si>
  <si>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</si>
  <si>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</si>
  <si>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</si>
  <si>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</si>
  <si>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</si>
  <si>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</si>
  <si>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</si>
  <si>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</si>
  <si>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</si>
  <si>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</si>
  <si>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</si>
  <si>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</si>
  <si>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</si>
  <si>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</si>
  <si>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</si>
  <si>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</si>
  <si>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</si>
  <si>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</si>
  <si>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</si>
  <si>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</si>
  <si>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</si>
  <si>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</si>
  <si>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</si>
  <si>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</si>
  <si>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</si>
  <si>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</si>
  <si>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</si>
  <si>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</si>
  <si>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</si>
  <si>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</si>
  <si>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</si>
  <si>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</si>
  <si>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</si>
  <si>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</si>
  <si>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</si>
  <si>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</si>
  <si>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</si>
  <si>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</si>
  <si>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</si>
  <si>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</si>
  <si>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</si>
  <si>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</si>
  <si>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</si>
  <si>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</si>
  <si>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</si>
  <si>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</si>
  <si>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</si>
  <si>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</si>
  <si>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</si>
  <si>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</si>
  <si>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</si>
  <si>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</si>
  <si>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</si>
  <si>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</si>
  <si>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</si>
  <si>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</si>
  <si>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</si>
  <si>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</si>
  <si>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</si>
  <si>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</si>
  <si>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</si>
  <si>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</si>
  <si>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</si>
  <si>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</si>
  <si>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</si>
  <si>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</si>
  <si>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</si>
  <si>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</si>
  <si>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</si>
  <si>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</si>
  <si>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</si>
  <si>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</si>
  <si>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</si>
  <si>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</si>
  <si>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</si>
  <si>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</si>
  <si>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</si>
  <si>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</si>
  <si>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</si>
  <si>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</si>
  <si>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</si>
  <si>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</si>
  <si>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</si>
  <si>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</si>
  <si>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</si>
  <si>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</si>
  <si>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</si>
  <si>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</si>
  <si>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</si>
  <si>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</si>
  <si>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</si>
  <si>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</si>
  <si>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</si>
  <si>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</si>
  <si>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</si>
  <si>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</si>
  <si>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</si>
  <si>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</si>
  <si>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</si>
  <si>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</si>
  <si>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</si>
  <si>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</si>
  <si>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</si>
  <si>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</si>
  <si>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</si>
  <si>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</si>
  <si>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</si>
  <si>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</si>
  <si>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</si>
  <si>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</si>
  <si>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</si>
  <si>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</si>
  <si>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</si>
  <si>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</si>
  <si>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</si>
  <si>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</si>
  <si>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</si>
  <si>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</si>
  <si>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</si>
  <si>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</si>
  <si>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</si>
  <si>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</si>
  <si>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</si>
  <si>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</si>
  <si>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</si>
  <si>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</si>
  <si>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</si>
  <si>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</si>
  <si>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</si>
  <si>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</si>
  <si>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</si>
  <si>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</si>
  <si>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</si>
  <si>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</si>
  <si>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</si>
  <si>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</si>
  <si>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</si>
  <si>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</si>
  <si>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</si>
  <si>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</si>
  <si>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</si>
  <si>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</si>
  <si>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</si>
  <si>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</si>
  <si>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</si>
  <si>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</si>
  <si>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</si>
  <si>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</si>
  <si>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</si>
  <si>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</si>
  <si>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</si>
  <si>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</si>
  <si>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</si>
  <si>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</si>
  <si>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</si>
  <si>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</si>
  <si>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</si>
  <si>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</si>
  <si>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</si>
  <si>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</si>
  <si>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</si>
  <si>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</si>
  <si>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</si>
  <si>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</si>
  <si>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</si>
  <si>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</si>
  <si>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</si>
  <si>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</si>
  <si>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</si>
  <si>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</si>
  <si>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</si>
  <si>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</si>
  <si>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</si>
  <si>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</si>
  <si>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</si>
  <si>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</si>
  <si>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</si>
  <si>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</si>
  <si>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</si>
  <si>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</si>
  <si>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</si>
  <si>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</si>
  <si>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</si>
  <si>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</si>
  <si>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</si>
  <si>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</si>
  <si>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</si>
  <si>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</si>
  <si>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</si>
  <si>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</si>
  <si>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</si>
  <si>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</si>
  <si>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</si>
  <si>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</si>
  <si>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</si>
  <si>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</si>
  <si>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</si>
  <si>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</si>
  <si>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</si>
  <si>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</si>
  <si>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</si>
  <si>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</si>
  <si>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</si>
  <si>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</si>
  <si>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</si>
  <si>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</si>
  <si>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</si>
  <si>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</si>
  <si>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</si>
  <si>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</si>
  <si>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</si>
  <si>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</si>
  <si>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</si>
  <si>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</si>
  <si>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</si>
  <si>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</si>
  <si>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</si>
  <si>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</si>
  <si>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</si>
  <si>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</si>
  <si>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</si>
  <si>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</si>
  <si>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</si>
  <si>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</si>
  <si>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</si>
  <si>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</si>
  <si>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</si>
  <si>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</si>
  <si>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</si>
  <si>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</si>
  <si>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</si>
  <si>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</si>
  <si>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</si>
  <si>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</si>
  <si>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</si>
  <si>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</si>
  <si>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</si>
  <si>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</si>
  <si>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</si>
  <si>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</si>
  <si>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</si>
  <si>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</si>
  <si>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</si>
  <si>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</si>
  <si>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</si>
  <si>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</si>
  <si>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</si>
  <si>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</si>
  <si>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</si>
  <si>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</si>
  <si>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</si>
  <si>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</si>
  <si>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</si>
  <si>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</si>
  <si>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</si>
  <si>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</si>
  <si>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</si>
  <si>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</si>
  <si>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</si>
  <si>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</si>
  <si>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</si>
  <si>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</si>
  <si>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</si>
  <si>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</si>
  <si>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</si>
  <si>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</si>
  <si>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</si>
  <si>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</si>
  <si>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</si>
  <si>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</si>
  <si>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</si>
  <si>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</si>
  <si>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</si>
  <si>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</si>
  <si>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</si>
  <si>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</si>
  <si>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</si>
  <si>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</si>
  <si>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</si>
  <si>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</si>
  <si>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</si>
  <si>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</si>
  <si>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</si>
  <si>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</si>
  <si>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</si>
  <si>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</si>
  <si>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</si>
  <si>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</si>
  <si>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</si>
  <si>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</si>
  <si>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</si>
  <si>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</si>
  <si>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</si>
  <si>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</si>
  <si>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</si>
  <si>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</si>
  <si>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</si>
  <si>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</si>
  <si>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</si>
  <si>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</si>
  <si>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</si>
  <si>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</si>
  <si>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</si>
  <si>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</si>
  <si>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</si>
  <si>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</si>
  <si>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</si>
  <si>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</si>
  <si>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</si>
  <si>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</si>
  <si>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</si>
  <si>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</si>
  <si>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</si>
  <si>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</si>
  <si>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</si>
  <si>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</si>
  <si>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</si>
  <si>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</si>
  <si>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</si>
  <si>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</si>
  <si>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</si>
  <si>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</si>
  <si>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</si>
  <si>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</si>
  <si>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</si>
  <si>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</si>
  <si>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</si>
  <si>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</si>
  <si>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</si>
  <si>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</si>
  <si>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</si>
  <si>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</si>
  <si>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</si>
  <si>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</si>
  <si>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</si>
  <si>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</si>
  <si>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</si>
  <si>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</si>
  <si>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</si>
  <si>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</si>
  <si>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</si>
  <si>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</si>
  <si>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</si>
  <si>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</si>
  <si>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</si>
  <si>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</si>
  <si>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</si>
  <si>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</si>
  <si>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</si>
  <si>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</si>
  <si>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</si>
  <si>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</si>
  <si>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</si>
  <si>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</si>
  <si>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</si>
  <si>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</si>
  <si>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</si>
  <si>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</si>
  <si>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</si>
  <si>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</si>
  <si>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</si>
  <si>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</si>
  <si>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</si>
  <si>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</si>
  <si>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</si>
  <si>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</si>
  <si>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</si>
  <si>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</si>
  <si>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</si>
  <si>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</si>
  <si>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</si>
  <si>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</si>
  <si>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</si>
  <si>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</si>
  <si>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</si>
  <si>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</si>
  <si>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</si>
  <si>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</si>
  <si>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</si>
  <si>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</si>
  <si>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</si>
  <si>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</si>
  <si>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</si>
  <si>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</si>
  <si>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</si>
  <si>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</si>
  <si>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</si>
  <si>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</si>
  <si>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</si>
  <si>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</si>
  <si>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</si>
  <si>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</si>
  <si>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</si>
  <si>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</si>
  <si>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</si>
  <si>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</si>
  <si>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</si>
  <si>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</si>
  <si>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</si>
  <si>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</si>
  <si>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</si>
  <si>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</si>
  <si>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</si>
  <si>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</si>
  <si>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</si>
  <si>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</si>
  <si>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</si>
  <si>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</si>
  <si>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</si>
  <si>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</si>
  <si>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</si>
  <si>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</si>
  <si>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</si>
  <si>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</si>
  <si>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</si>
  <si>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</si>
  <si>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</si>
  <si>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</si>
  <si>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</si>
  <si>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</si>
  <si>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</si>
  <si>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</si>
  <si>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</si>
  <si>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</si>
  <si>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</si>
  <si>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</si>
  <si>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</si>
  <si>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</si>
  <si>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</si>
  <si>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</si>
  <si>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</si>
  <si>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</si>
  <si>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</si>
  <si>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</si>
  <si>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</si>
  <si>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</si>
  <si>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</si>
  <si>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</si>
  <si>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</si>
  <si>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</si>
  <si>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</si>
  <si>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</si>
  <si>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</si>
  <si>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</si>
  <si>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</si>
  <si>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</si>
  <si>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</si>
  <si>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</si>
  <si>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</si>
  <si>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</si>
  <si>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</si>
  <si>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</si>
  <si>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</si>
  <si>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</si>
  <si>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</si>
  <si>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</si>
  <si>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</si>
  <si>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</si>
  <si>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</si>
  <si>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</si>
  <si>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</si>
  <si>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</si>
  <si>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</si>
  <si>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</si>
  <si>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</si>
  <si>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</si>
  <si>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</si>
  <si>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</si>
  <si>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</si>
  <si>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</si>
  <si>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</si>
  <si>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</si>
  <si>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</si>
  <si>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</si>
  <si>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</si>
  <si>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</si>
  <si>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</si>
  <si>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</si>
  <si>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</si>
  <si>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</si>
  <si>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</si>
  <si>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</si>
  <si>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</si>
  <si>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</si>
  <si>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</si>
  <si>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</si>
  <si>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</si>
  <si>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</si>
  <si>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</si>
  <si>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</si>
  <si>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</si>
  <si>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</si>
  <si>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</si>
  <si>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</si>
  <si>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</si>
  <si>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</si>
  <si>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</si>
  <si>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</si>
  <si>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</si>
  <si>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</si>
  <si>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</si>
  <si>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</si>
  <si>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</si>
  <si>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</si>
  <si>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</si>
  <si>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</si>
  <si>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</si>
  <si>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</si>
  <si>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</si>
  <si>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</si>
  <si>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</si>
  <si>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</si>
  <si>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</si>
  <si>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</si>
  <si>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</si>
  <si>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</si>
  <si>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</si>
  <si>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</si>
  <si>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</si>
  <si>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</si>
  <si>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</si>
  <si>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</si>
  <si>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</si>
  <si>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</si>
  <si>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</si>
  <si>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</si>
  <si>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</si>
  <si>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</si>
  <si>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</si>
  <si>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</si>
  <si>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</si>
  <si>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</si>
  <si>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</si>
  <si>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</si>
  <si>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</si>
  <si>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</si>
  <si>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</si>
  <si>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</si>
  <si>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</si>
  <si>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</si>
  <si>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</si>
  <si>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</si>
  <si>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</si>
  <si>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</si>
  <si>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</si>
  <si>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</si>
  <si>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</si>
  <si>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</si>
  <si>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</si>
  <si>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</si>
  <si>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</si>
  <si>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</si>
  <si>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</si>
  <si>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</si>
  <si>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</si>
  <si>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</si>
  <si>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</si>
  <si>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</si>
  <si>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</si>
  <si>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</si>
  <si>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</si>
  <si>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</si>
  <si>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</si>
  <si>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</si>
  <si>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</si>
  <si>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</si>
  <si>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</si>
  <si>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</si>
  <si>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</si>
  <si>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</si>
  <si>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</si>
  <si>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</si>
  <si>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</si>
  <si>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</si>
  <si>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</si>
  <si>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</si>
  <si>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</si>
  <si>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</si>
  <si>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</si>
  <si>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</si>
  <si>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</si>
  <si>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</si>
  <si>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</si>
  <si>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</si>
  <si>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</si>
  <si>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</si>
  <si>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</si>
  <si>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</si>
  <si>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</si>
  <si>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</si>
  <si>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</si>
  <si>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</si>
  <si>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</si>
  <si>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</si>
  <si>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</si>
  <si>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</si>
  <si>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</si>
  <si>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</si>
  <si>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</si>
  <si>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</si>
  <si>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</si>
  <si>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</si>
  <si>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</si>
  <si>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</si>
  <si>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</si>
  <si>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</si>
  <si>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</si>
  <si>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</si>
  <si>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</si>
  <si>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</si>
  <si>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</si>
  <si>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</si>
  <si>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</si>
  <si>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</si>
  <si>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</si>
  <si>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</si>
  <si>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</si>
  <si>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</si>
  <si>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</si>
  <si>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</si>
  <si>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</si>
  <si>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</si>
  <si>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</si>
  <si>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</si>
  <si>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</si>
  <si>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</si>
  <si>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</si>
  <si>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</si>
  <si>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</si>
  <si>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</si>
  <si>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</si>
  <si>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</si>
  <si>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</si>
  <si>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</si>
  <si>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</si>
  <si>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</si>
  <si>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</si>
  <si>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</si>
  <si>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</si>
  <si>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</si>
  <si>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</si>
  <si>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</si>
  <si>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</si>
  <si>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</si>
  <si>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</si>
  <si>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</si>
  <si>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</si>
  <si>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</si>
  <si>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</si>
  <si>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</si>
  <si>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</si>
  <si>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</si>
  <si>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</si>
  <si>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</si>
  <si>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</si>
  <si>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</si>
  <si>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</si>
  <si>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</si>
  <si>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</si>
  <si>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</si>
  <si>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</si>
  <si>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</si>
  <si>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</si>
  <si>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</si>
  <si>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</si>
  <si>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</si>
  <si>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</si>
  <si>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</si>
  <si>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</si>
  <si>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</si>
  <si>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</si>
  <si>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</si>
  <si>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</si>
  <si>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</si>
  <si>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</si>
  <si>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</si>
  <si>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</si>
  <si>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</si>
  <si>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</si>
  <si>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</si>
  <si>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</si>
  <si>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</si>
  <si>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</si>
  <si>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</si>
  <si>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</si>
  <si>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</si>
  <si>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</si>
  <si>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</si>
  <si>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</si>
  <si>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</si>
  <si>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</si>
  <si>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</si>
  <si>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</si>
  <si>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</si>
  <si>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</si>
  <si>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</si>
  <si>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</si>
  <si>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</si>
  <si>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</si>
  <si>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</si>
  <si>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</si>
  <si>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</si>
  <si>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</si>
  <si>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</si>
  <si>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</si>
  <si>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</si>
  <si>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</si>
  <si>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</si>
  <si>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</si>
  <si>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</si>
  <si>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</si>
  <si>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</si>
  <si>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</si>
  <si>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</si>
  <si>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</si>
  <si>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</si>
  <si>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</si>
  <si>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</si>
  <si>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</si>
  <si>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</si>
  <si>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</si>
  <si>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</si>
  <si>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</si>
  <si>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</si>
  <si>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</si>
  <si>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</si>
  <si>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</si>
  <si>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</si>
  <si>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</si>
  <si>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</si>
  <si>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</si>
  <si>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</si>
  <si>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</si>
  <si>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</si>
  <si>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</si>
  <si>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</si>
  <si>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</si>
  <si>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</si>
  <si>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</si>
  <si>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</si>
  <si>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</si>
  <si>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</si>
  <si>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</si>
  <si>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</si>
  <si>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</si>
  <si>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</si>
  <si>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</si>
  <si>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</si>
  <si>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</si>
  <si>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</si>
  <si>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</si>
  <si>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</si>
  <si>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</si>
  <si>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</si>
  <si>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</si>
  <si>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</si>
  <si>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</si>
  <si>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</si>
  <si>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</si>
  <si>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</si>
  <si>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</si>
  <si>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</si>
  <si>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</si>
  <si>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</si>
  <si>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</si>
  <si>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</si>
  <si>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</si>
  <si>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</si>
  <si>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</si>
  <si>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</si>
  <si>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</si>
  <si>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</si>
  <si>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</si>
  <si>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</si>
  <si>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</si>
  <si>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</si>
  <si>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</si>
  <si>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</si>
  <si>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</si>
  <si>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</si>
  <si>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</si>
  <si>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</si>
  <si>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</si>
  <si>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</si>
  <si>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</si>
  <si>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</si>
  <si>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</si>
  <si>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</si>
  <si>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</si>
  <si>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</si>
  <si>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</si>
  <si>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</si>
  <si>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</si>
  <si>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</si>
  <si>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</si>
  <si>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</si>
  <si>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</si>
  <si>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</si>
  <si>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</si>
  <si>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</si>
  <si>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</si>
  <si>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</si>
  <si>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</si>
  <si>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</si>
  <si>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</si>
  <si>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</si>
  <si>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</si>
  <si>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</si>
  <si>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</si>
  <si>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</si>
  <si>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</si>
  <si>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</si>
  <si>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</si>
  <si>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</si>
  <si>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</si>
  <si>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</si>
  <si>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</si>
  <si>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</si>
  <si>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</si>
  <si>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</si>
  <si>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</si>
  <si>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</si>
  <si>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</si>
  <si>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</si>
  <si>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</si>
  <si>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</si>
  <si>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</si>
  <si>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</si>
  <si>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</si>
  <si>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</si>
  <si>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</si>
  <si>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</si>
  <si>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</si>
  <si>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</si>
  <si>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</si>
  <si>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</si>
  <si>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</si>
  <si>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</si>
  <si>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</si>
  <si>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</si>
  <si>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</si>
  <si>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</si>
  <si>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</si>
  <si>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</si>
  <si>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</si>
  <si>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</si>
  <si>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</si>
  <si>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</si>
  <si>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</si>
  <si>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</si>
  <si>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</si>
  <si>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</si>
  <si>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</si>
  <si>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</si>
  <si>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</si>
  <si>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</si>
  <si>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</si>
  <si>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</si>
  <si>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</si>
  <si>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</si>
  <si>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</si>
  <si>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</si>
  <si>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</si>
  <si>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</si>
  <si>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</si>
  <si>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</si>
  <si>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</si>
  <si>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</si>
  <si>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</si>
  <si>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</si>
  <si>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</si>
  <si>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</si>
  <si>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</si>
  <si>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</si>
  <si>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</si>
  <si>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</si>
  <si>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</si>
  <si>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</si>
  <si>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</si>
  <si>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</si>
  <si>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</si>
  <si>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</si>
  <si>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</si>
  <si>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</si>
  <si>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</si>
  <si>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</si>
  <si>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</si>
  <si>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</si>
  <si>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</si>
  <si>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</si>
  <si>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</si>
  <si>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</si>
  <si>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</si>
  <si>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</si>
  <si>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</si>
  <si>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</si>
  <si>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</si>
  <si>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</si>
  <si>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</si>
  <si>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</si>
  <si>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</si>
  <si>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</si>
  <si>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</si>
  <si>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</si>
  <si>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</si>
  <si>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</si>
  <si>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</si>
  <si>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</si>
  <si>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</si>
  <si>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</si>
  <si>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</si>
  <si>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</si>
  <si>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</si>
  <si>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</si>
  <si>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</si>
  <si>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</si>
  <si>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</si>
  <si>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</si>
  <si>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</si>
  <si>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</si>
  <si>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</si>
  <si>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</si>
  <si>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</si>
  <si>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</si>
  <si>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</si>
  <si>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</si>
  <si>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</si>
  <si>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</si>
  <si>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</si>
  <si>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</si>
  <si>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</si>
  <si>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</si>
  <si>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</si>
  <si>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</si>
  <si>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</si>
  <si>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</si>
  <si>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</si>
  <si>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</si>
  <si>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</si>
  <si>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</si>
  <si>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</si>
  <si>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</si>
  <si>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</si>
  <si>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</si>
  <si>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</si>
  <si>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</si>
  <si>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</si>
  <si>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</si>
  <si>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</si>
  <si>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</si>
  <si>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</si>
  <si>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</si>
  <si>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</si>
  <si>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</si>
  <si>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</si>
  <si>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</si>
  <si>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</si>
  <si>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</si>
  <si>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</si>
  <si>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</si>
  <si>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</si>
  <si>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</si>
  <si>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</si>
  <si>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</si>
  <si>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</si>
  <si>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</si>
  <si>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</si>
  <si>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</si>
  <si>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</si>
  <si>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</si>
  <si>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</si>
  <si>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</si>
  <si>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</si>
  <si>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</si>
  <si>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</si>
  <si>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</si>
  <si>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</si>
  <si>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</si>
  <si>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</si>
  <si>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</si>
  <si>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</si>
  <si>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</si>
  <si>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</si>
  <si>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</si>
  <si>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</si>
  <si>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</si>
  <si>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</si>
  <si>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</si>
  <si>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</si>
  <si>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</si>
  <si>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</si>
  <si>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</si>
  <si>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</si>
  <si>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</si>
  <si>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</si>
  <si>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</si>
  <si>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</si>
  <si>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</si>
  <si>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</si>
  <si>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</si>
  <si>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</si>
  <si>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</si>
  <si>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</si>
  <si>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</si>
  <si>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</si>
  <si>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</si>
  <si>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</si>
  <si>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</si>
  <si>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</si>
  <si>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</si>
  <si>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</si>
  <si>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</si>
  <si>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</si>
  <si>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</si>
  <si>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</si>
  <si>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</si>
  <si>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</si>
  <si>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</si>
  <si>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</si>
  <si>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</si>
  <si>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</si>
  <si>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</si>
  <si>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</si>
  <si>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</si>
  <si>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</si>
  <si>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</si>
  <si>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</si>
  <si>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</si>
  <si>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</si>
  <si>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</si>
  <si>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</si>
  <si>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</si>
  <si>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</si>
  <si>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</si>
  <si>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</si>
  <si>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</si>
  <si>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</si>
  <si>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</si>
  <si>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</si>
  <si>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</si>
  <si>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</si>
  <si>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</si>
  <si>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</si>
  <si>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</si>
  <si>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</si>
  <si>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</si>
  <si>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</si>
  <si>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</si>
  <si>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</si>
  <si>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</si>
  <si>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</si>
  <si>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</si>
  <si>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</si>
  <si>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</si>
  <si>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</si>
  <si>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</si>
  <si>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</si>
  <si>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</si>
  <si>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</si>
  <si>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</si>
  <si>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</si>
  <si>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</si>
  <si>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</si>
  <si>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</si>
  <si>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</si>
  <si>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</si>
  <si>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</si>
  <si>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</si>
  <si>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</si>
  <si>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</si>
  <si>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</si>
  <si>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</si>
  <si>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</si>
  <si>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</si>
  <si>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</si>
  <si>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</si>
  <si>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</si>
  <si>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</si>
  <si>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</si>
  <si>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</si>
  <si>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</si>
  <si>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</si>
  <si>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</si>
  <si>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</si>
  <si>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</si>
  <si>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</si>
  <si>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</si>
  <si>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</si>
  <si>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</si>
  <si>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</si>
  <si>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</si>
  <si>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</si>
  <si>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</si>
  <si>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</si>
  <si>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</si>
  <si>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</si>
  <si>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</si>
  <si>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</si>
  <si>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</si>
  <si>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</si>
  <si>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</si>
  <si>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</si>
  <si>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</si>
  <si>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</si>
  <si>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</si>
  <si>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</si>
  <si>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</si>
  <si>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</si>
  <si>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</si>
  <si>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</si>
  <si>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</si>
  <si>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</si>
  <si>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</si>
  <si>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</si>
  <si>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</si>
  <si>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</si>
  <si>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</si>
  <si>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</si>
  <si>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</si>
  <si>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</si>
  <si>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</si>
  <si>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</si>
  <si>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</si>
  <si>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</si>
  <si>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</si>
  <si>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</si>
  <si>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</si>
  <si>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</si>
  <si>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</si>
  <si>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</si>
  <si>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</si>
  <si>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</si>
  <si>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</si>
  <si>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</si>
  <si>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</si>
  <si>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</si>
  <si>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</si>
  <si>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</si>
  <si>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</si>
  <si>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</si>
  <si>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</si>
  <si>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</si>
  <si>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</si>
  <si>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</si>
  <si>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</si>
  <si>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</si>
  <si>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</si>
  <si>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</si>
  <si>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</si>
  <si>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</si>
  <si>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</si>
  <si>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</si>
  <si>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</si>
  <si>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</si>
  <si>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</si>
  <si>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</si>
  <si>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</si>
  <si>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</si>
  <si>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</si>
  <si>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</si>
  <si>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</si>
  <si>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</si>
  <si>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</si>
  <si>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</si>
  <si>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</si>
  <si>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</si>
  <si>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</si>
  <si>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</si>
  <si>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</si>
  <si>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</si>
  <si>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</si>
  <si>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</si>
  <si>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</si>
  <si>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</si>
  <si>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</si>
  <si>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</si>
  <si>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</si>
  <si>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</si>
  <si>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</si>
  <si>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</si>
  <si>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</si>
  <si>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</si>
  <si>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</si>
  <si>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</si>
  <si>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</si>
  <si>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</si>
  <si>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</si>
  <si>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</si>
  <si>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</si>
  <si>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</si>
  <si>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</si>
  <si>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</si>
  <si>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</si>
  <si>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</si>
  <si>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</si>
  <si>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</si>
  <si>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</si>
  <si>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</si>
  <si>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</si>
  <si>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</si>
  <si>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</si>
  <si>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</si>
  <si>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</si>
  <si>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</si>
  <si>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</si>
  <si>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</si>
  <si>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</si>
  <si>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</si>
  <si>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</si>
  <si>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</si>
  <si>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</si>
  <si>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</si>
  <si>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</si>
  <si>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</si>
  <si>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</si>
  <si>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</si>
  <si>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</si>
  <si>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</si>
  <si>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</si>
  <si>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</si>
  <si>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</si>
  <si>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</si>
  <si>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</si>
  <si>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</si>
  <si>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</si>
  <si>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</si>
  <si>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</si>
  <si>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</si>
  <si>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</si>
  <si>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</si>
  <si>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</si>
  <si>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</si>
  <si>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</si>
  <si>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</si>
  <si>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</si>
  <si>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</si>
  <si>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</si>
  <si>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</si>
  <si>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</si>
  <si>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</si>
  <si>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</si>
  <si>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</si>
  <si>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</si>
  <si>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</si>
  <si>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</si>
  <si>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</si>
  <si>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</si>
  <si>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</si>
  <si>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</si>
  <si>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</si>
  <si>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</si>
  <si>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</si>
  <si>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</si>
  <si>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</si>
  <si>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</si>
  <si>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</si>
  <si>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</si>
  <si>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</si>
  <si>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</si>
  <si>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</si>
  <si>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</si>
  <si>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</si>
  <si>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</si>
  <si>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</si>
  <si>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</si>
  <si>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</si>
  <si>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</si>
  <si>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</si>
  <si>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</si>
  <si>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</si>
  <si>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</si>
  <si>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</si>
  <si>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</si>
  <si>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</si>
  <si>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</si>
  <si>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</si>
  <si>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</si>
  <si>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</si>
  <si>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</si>
  <si>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</si>
  <si>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</si>
  <si>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</si>
  <si>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</si>
  <si>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</si>
  <si>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</si>
  <si>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</si>
  <si>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</si>
  <si>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</si>
  <si>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</si>
  <si>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</si>
  <si>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</si>
  <si>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</si>
  <si>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</si>
  <si>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</si>
  <si>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</si>
  <si>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</si>
  <si>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</si>
  <si>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</si>
  <si>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</si>
  <si>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</si>
  <si>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</si>
  <si>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</si>
  <si>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</si>
  <si>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</si>
  <si>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</si>
  <si>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</si>
  <si>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</si>
  <si>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</si>
  <si>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</si>
  <si>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</si>
  <si>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</si>
  <si>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</si>
  <si>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</si>
  <si>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</si>
  <si>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</si>
  <si>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</si>
  <si>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</si>
  <si>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</si>
  <si>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</si>
  <si>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</si>
  <si>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</si>
  <si>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</si>
  <si>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</si>
  <si>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</si>
  <si>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</si>
  <si>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</si>
  <si>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</si>
  <si>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</si>
  <si>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</si>
  <si>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</si>
  <si>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</si>
  <si>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</si>
  <si>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</si>
  <si>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</si>
  <si>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</si>
  <si>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</si>
  <si>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</si>
  <si>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</si>
  <si>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</si>
  <si>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</si>
  <si>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</si>
  <si>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</si>
  <si>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</si>
  <si>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</si>
  <si>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</si>
  <si>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</si>
  <si>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</si>
  <si>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</si>
  <si>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</si>
  <si>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</si>
  <si>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</si>
  <si>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</si>
  <si>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</si>
  <si>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</si>
  <si>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</si>
  <si>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</si>
  <si>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</si>
  <si>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</si>
  <si>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</si>
  <si>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</si>
  <si>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</si>
  <si>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</si>
  <si>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</si>
  <si>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</si>
  <si>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</si>
  <si>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</si>
  <si>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</si>
  <si>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</si>
  <si>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</si>
  <si>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</si>
  <si>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</si>
  <si>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</si>
  <si>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</si>
  <si>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</si>
  <si>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</si>
  <si>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</si>
  <si>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</si>
  <si>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</si>
  <si>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</si>
  <si>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</si>
  <si>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</si>
  <si>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</si>
  <si>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</si>
  <si>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</si>
  <si>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</si>
  <si>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</si>
  <si>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</si>
  <si>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</si>
  <si>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</si>
  <si>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</si>
  <si>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</si>
  <si>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</si>
  <si>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</si>
  <si>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</si>
  <si>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</si>
  <si>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</si>
  <si>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</si>
  <si>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</si>
  <si>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</si>
  <si>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</si>
  <si>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</si>
  <si>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</si>
  <si>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</si>
  <si>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</si>
  <si>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</si>
  <si>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</si>
  <si>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</si>
  <si>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</si>
  <si>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</si>
  <si>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</si>
  <si>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</si>
  <si>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</si>
  <si>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</si>
  <si>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</si>
  <si>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</si>
  <si>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</si>
  <si>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</si>
  <si>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</si>
  <si>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</si>
  <si>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</si>
  <si>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</si>
  <si>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</si>
  <si>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</si>
  <si>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</si>
  <si>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</si>
  <si>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</si>
  <si>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</si>
  <si>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</si>
  <si>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</si>
  <si>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</si>
  <si>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</si>
  <si>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</si>
  <si>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</si>
  <si>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</si>
  <si>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</si>
  <si>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</si>
  <si>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</si>
  <si>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</si>
  <si>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</si>
  <si>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</si>
  <si>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</si>
  <si>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</si>
  <si>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</si>
  <si>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</si>
  <si>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</si>
  <si>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</si>
  <si>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</si>
  <si>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</si>
  <si>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</si>
  <si>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</si>
  <si>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</si>
  <si>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</si>
  <si>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</si>
  <si>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</si>
  <si>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</si>
  <si>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</si>
  <si>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</si>
  <si>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</si>
  <si>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</si>
  <si>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</si>
  <si>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</si>
  <si>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</si>
  <si>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</si>
  <si>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</si>
  <si>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</si>
  <si>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</si>
  <si>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</si>
  <si>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</si>
  <si>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</si>
  <si>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</si>
  <si>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</si>
  <si>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</si>
  <si>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</si>
  <si>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</si>
  <si>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</si>
  <si>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</si>
  <si>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</si>
  <si>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</si>
  <si>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</si>
  <si>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</si>
  <si>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</si>
  <si>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</si>
  <si>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</si>
  <si>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</si>
  <si>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</si>
  <si>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</si>
  <si>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</si>
  <si>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</si>
  <si>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</si>
  <si>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</si>
  <si>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</si>
  <si>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</si>
  <si>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</si>
  <si>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</si>
  <si>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</si>
  <si>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</si>
  <si>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</si>
  <si>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</si>
  <si>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</si>
  <si>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</si>
  <si>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</si>
  <si>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</si>
  <si>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</si>
  <si>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</si>
  <si>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</si>
  <si>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</si>
  <si>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</si>
  <si>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</si>
  <si>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</si>
  <si>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</si>
  <si>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</si>
  <si>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</si>
  <si>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</si>
  <si>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</si>
  <si>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</si>
  <si>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</si>
  <si>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</si>
  <si>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</si>
  <si>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</si>
  <si>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</si>
  <si>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</si>
  <si>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</si>
  <si>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</si>
  <si>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</si>
  <si>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</si>
  <si>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</si>
  <si>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</si>
  <si>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</si>
  <si>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</si>
  <si>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</si>
  <si>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</si>
  <si>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</si>
  <si>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</si>
  <si>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</si>
  <si>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</si>
  <si>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</si>
  <si>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</si>
  <si>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</si>
  <si>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</si>
  <si>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</si>
  <si>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</si>
  <si>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</si>
  <si>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</si>
  <si>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</si>
  <si>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</si>
  <si>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</si>
  <si>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</si>
  <si>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</si>
  <si>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</si>
  <si>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</si>
  <si>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</si>
  <si>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</si>
  <si>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</si>
  <si>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</si>
  <si>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</si>
  <si>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</si>
  <si>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</si>
  <si>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</si>
  <si>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</si>
  <si>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</si>
  <si>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</si>
  <si>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</si>
  <si>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</si>
  <si>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</si>
  <si>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</si>
  <si>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</si>
  <si>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</si>
  <si>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</si>
  <si>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</si>
  <si>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</si>
  <si>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</si>
  <si>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</si>
  <si>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</si>
  <si>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</si>
  <si>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</si>
  <si>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</si>
  <si>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</si>
  <si>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</si>
  <si>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</si>
  <si>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</si>
  <si>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</si>
  <si>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</si>
  <si>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</si>
  <si>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</si>
  <si>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</si>
  <si>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</si>
  <si>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</si>
  <si>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</si>
  <si>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</si>
  <si>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</si>
  <si>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</si>
  <si>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</si>
  <si>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</si>
  <si>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</si>
  <si>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</si>
  <si>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</si>
  <si>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</si>
  <si>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</si>
  <si>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</si>
  <si>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</si>
  <si>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</si>
  <si>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</si>
  <si>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</si>
  <si>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</si>
  <si>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</si>
  <si>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</si>
  <si>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</si>
  <si>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</si>
  <si>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</si>
  <si>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</si>
  <si>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</si>
  <si>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</si>
  <si>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</si>
  <si>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</si>
  <si>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</si>
  <si>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</si>
  <si>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</si>
  <si>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</si>
  <si>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</si>
  <si>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</si>
  <si>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</si>
  <si>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</si>
  <si>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</si>
  <si>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</si>
  <si>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</si>
  <si>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</si>
  <si>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</si>
  <si>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</si>
  <si>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</si>
  <si>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</si>
  <si>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</si>
  <si>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</si>
  <si>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</si>
  <si>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</si>
  <si>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</si>
  <si>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</si>
  <si>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</si>
  <si>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</si>
  <si>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</si>
  <si>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</si>
  <si>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</si>
  <si>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</si>
  <si>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</si>
  <si>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</si>
  <si>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</si>
  <si>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</si>
  <si>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</si>
  <si>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</si>
  <si>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</si>
  <si>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</si>
  <si>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</si>
  <si>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</si>
  <si>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</si>
  <si>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</si>
  <si>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</si>
  <si>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</si>
  <si>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</si>
  <si>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</si>
  <si>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</si>
  <si>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</si>
  <si>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</si>
  <si>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</si>
  <si>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</si>
  <si>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</si>
  <si>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</si>
  <si>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</si>
  <si>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</si>
  <si>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</si>
  <si>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</si>
  <si>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</si>
  <si>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</si>
  <si>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</si>
  <si>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</si>
  <si>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</si>
  <si>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</si>
  <si>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</si>
  <si>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</si>
  <si>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</si>
  <si>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</si>
  <si>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</si>
  <si>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</si>
  <si>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</si>
  <si>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</si>
  <si>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</si>
  <si>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</si>
  <si>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</si>
  <si>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</si>
  <si>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</si>
  <si>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</si>
  <si>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</si>
  <si>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</si>
  <si>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</si>
  <si>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</si>
  <si>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</si>
  <si>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</si>
  <si>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</si>
  <si>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</si>
  <si>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</si>
  <si>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</si>
  <si>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</si>
  <si>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</si>
  <si>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</si>
  <si>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</si>
  <si>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</si>
  <si>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</si>
  <si>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</si>
  <si>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</si>
  <si>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</si>
  <si>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</si>
  <si>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</si>
  <si>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</si>
  <si>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</si>
  <si>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</si>
  <si>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</si>
  <si>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</si>
  <si>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</si>
  <si>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</si>
  <si>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</si>
  <si>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</si>
  <si>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</si>
  <si>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</si>
  <si>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</si>
  <si>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</si>
  <si>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</si>
  <si>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</si>
  <si>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</si>
  <si>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</si>
  <si>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</si>
  <si>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</si>
  <si>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</si>
  <si>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</si>
  <si>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</si>
  <si>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</si>
  <si>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</si>
  <si>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</si>
  <si>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</si>
  <si>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</si>
  <si>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</si>
  <si>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</si>
  <si>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</si>
  <si>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</si>
  <si>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</si>
  <si>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</si>
  <si>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</si>
  <si>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</si>
  <si>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</si>
  <si>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</si>
  <si>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</si>
  <si>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</si>
  <si>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</si>
  <si>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</si>
  <si>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</si>
  <si>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</si>
  <si>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</si>
  <si>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</si>
  <si>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</si>
  <si>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</si>
  <si>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</si>
  <si>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</si>
  <si>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</si>
  <si>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</si>
  <si>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</si>
  <si>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</si>
  <si>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</si>
  <si>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</si>
  <si>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</si>
  <si>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</si>
  <si>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</si>
  <si>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</si>
  <si>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</si>
  <si>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</si>
  <si>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</si>
  <si>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</si>
  <si>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</si>
  <si>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</si>
  <si>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</si>
  <si>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</si>
  <si>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</si>
  <si>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</si>
  <si>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</si>
  <si>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</si>
  <si>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</si>
  <si>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</si>
  <si>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</si>
  <si>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</si>
  <si>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</si>
  <si>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</si>
  <si>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</si>
  <si>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</si>
  <si>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</si>
  <si>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</si>
  <si>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</si>
  <si>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</si>
  <si>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</si>
  <si>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</si>
  <si>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</si>
  <si>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</si>
  <si>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</si>
  <si>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</si>
  <si>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</si>
  <si>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</si>
  <si>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</si>
  <si>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</si>
  <si>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</si>
  <si>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</si>
  <si>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</si>
  <si>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</si>
  <si>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</si>
  <si>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</si>
  <si>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</si>
  <si>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</si>
  <si>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</si>
  <si>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</si>
  <si>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</si>
  <si>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</si>
  <si>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</si>
  <si>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</si>
  <si>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</si>
  <si>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</si>
  <si>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</si>
  <si>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</si>
  <si>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</si>
  <si>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</si>
  <si>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</si>
  <si>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</si>
  <si>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</si>
  <si>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</si>
  <si>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</si>
  <si>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</si>
  <si>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</si>
  <si>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</si>
  <si>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</si>
  <si>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</si>
  <si>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</si>
  <si>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</si>
  <si>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</si>
  <si>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</si>
  <si>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</si>
  <si>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</si>
  <si>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</si>
  <si>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</si>
  <si>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</si>
  <si>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</si>
  <si>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</si>
  <si>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</si>
  <si>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</si>
  <si>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</si>
  <si>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</si>
  <si>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</si>
  <si>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</si>
  <si>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</si>
  <si>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</si>
  <si>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</si>
  <si>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</si>
  <si>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</si>
  <si>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</si>
  <si>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</si>
  <si>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</si>
  <si>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</si>
  <si>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</si>
  <si>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</si>
  <si>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</si>
  <si>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</si>
  <si>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</si>
  <si>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</si>
  <si>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</si>
  <si>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</si>
  <si>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</si>
  <si>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</si>
  <si>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</si>
  <si>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</si>
  <si>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</si>
  <si>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</si>
  <si>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</si>
  <si>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</si>
  <si>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</si>
  <si>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</si>
  <si>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</si>
  <si>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</si>
  <si>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</si>
  <si>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</si>
  <si>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</si>
  <si>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</si>
  <si>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</si>
  <si>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</si>
  <si>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</si>
  <si>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</si>
  <si>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</si>
  <si>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</si>
  <si>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</si>
  <si>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</si>
  <si>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</si>
  <si>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</si>
  <si>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</si>
  <si>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</si>
  <si>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</si>
  <si>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</si>
  <si>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</si>
  <si>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</si>
  <si>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</si>
  <si>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</si>
  <si>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</si>
  <si>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</si>
  <si>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</si>
  <si>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</si>
  <si>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</si>
  <si>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</si>
  <si>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</si>
  <si>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</si>
  <si>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</si>
  <si>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</si>
  <si>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</si>
  <si>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</si>
  <si>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</si>
  <si>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</si>
  <si>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</si>
  <si>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</si>
  <si>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</si>
  <si>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</si>
  <si>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</si>
  <si>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</si>
  <si>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</si>
  <si>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</si>
  <si>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</si>
  <si>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</si>
  <si>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</si>
  <si>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</si>
  <si>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</si>
  <si>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</si>
  <si>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</si>
  <si>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</si>
  <si>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</si>
  <si>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</si>
  <si>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</si>
  <si>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</si>
  <si>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</si>
  <si>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</si>
  <si>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</si>
  <si>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</si>
  <si>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</si>
  <si>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</si>
  <si>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</si>
  <si>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</si>
  <si>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</si>
  <si>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</si>
  <si>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</si>
  <si>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</si>
  <si>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</si>
  <si>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</si>
  <si>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</si>
  <si>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</si>
  <si>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</si>
  <si>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</si>
  <si>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</si>
  <si>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</si>
  <si>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</si>
  <si>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</si>
  <si>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</si>
  <si>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</si>
  <si>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</si>
  <si>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</si>
  <si>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</si>
  <si>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</si>
  <si>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</si>
  <si>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</si>
  <si>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</si>
  <si>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</si>
  <si>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</si>
  <si>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</si>
  <si>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</si>
  <si>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</si>
  <si>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</si>
  <si>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</si>
  <si>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</si>
  <si>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</si>
  <si>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</si>
  <si>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</si>
  <si>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</si>
  <si>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</si>
  <si>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</si>
  <si>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</si>
  <si>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</si>
  <si>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</si>
  <si>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</si>
  <si>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</si>
  <si>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</si>
  <si>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</si>
  <si>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</si>
  <si>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</si>
  <si>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</si>
  <si>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</si>
  <si>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</si>
  <si>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</si>
  <si>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</si>
  <si>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</si>
  <si>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</si>
  <si>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</si>
  <si>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</si>
  <si>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</si>
  <si>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</si>
  <si>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</si>
  <si>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</si>
  <si>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</si>
  <si>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</si>
  <si>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</si>
  <si>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</si>
  <si>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</si>
  <si>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</si>
  <si>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</si>
  <si>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</si>
  <si>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</si>
  <si>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</si>
  <si>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</si>
  <si>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</si>
  <si>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</si>
  <si>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</si>
  <si>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</si>
  <si>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</si>
  <si>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</si>
  <si>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</si>
  <si>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</si>
  <si>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</si>
  <si>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</si>
  <si>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</si>
  <si>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</si>
  <si>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</si>
  <si>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</si>
  <si>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</si>
  <si>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</si>
  <si>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</si>
  <si>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</si>
  <si>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</si>
  <si>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</si>
  <si>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</si>
  <si>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</si>
  <si>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</si>
  <si>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</si>
  <si>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</si>
  <si>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</si>
  <si>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</si>
  <si>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</si>
  <si>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</si>
  <si>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</si>
  <si>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</si>
  <si>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</si>
  <si>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</si>
  <si>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</si>
  <si>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</si>
  <si>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</si>
  <si>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</si>
  <si>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</si>
  <si>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</si>
  <si>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</si>
  <si>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</si>
  <si>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</si>
  <si>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</si>
  <si>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</si>
  <si>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</si>
  <si>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</si>
  <si>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</si>
  <si>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</si>
  <si>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</si>
  <si>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</si>
  <si>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</si>
  <si>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</si>
  <si>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</si>
  <si>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</si>
  <si>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</si>
  <si>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</si>
  <si>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</si>
  <si>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</si>
  <si>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</si>
  <si>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</si>
  <si>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</si>
  <si>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</si>
  <si>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</si>
  <si>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</si>
  <si>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</si>
  <si>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</si>
  <si>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</si>
  <si>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</si>
  <si>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</si>
  <si>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</si>
  <si>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</si>
  <si>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</si>
  <si>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</si>
  <si>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</si>
  <si>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</si>
  <si>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</si>
  <si>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</si>
  <si>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</si>
  <si>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</si>
  <si>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</si>
  <si>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</si>
  <si>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</si>
  <si>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</si>
  <si>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</si>
  <si>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</si>
  <si>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</si>
  <si>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</si>
  <si>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</si>
  <si>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</si>
  <si>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</si>
  <si>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</si>
  <si>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</si>
  <si>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</si>
  <si>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</si>
  <si>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</si>
  <si>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</si>
  <si>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</si>
  <si>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</si>
  <si>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</si>
  <si>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</si>
  <si>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</si>
  <si>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</si>
  <si>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</si>
  <si>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</si>
  <si>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</si>
  <si>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</si>
  <si>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</si>
  <si>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</si>
  <si>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</si>
  <si>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</si>
  <si>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</si>
  <si>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</si>
  <si>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</si>
  <si>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</si>
  <si>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</si>
  <si>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</si>
  <si>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</si>
  <si>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</si>
  <si>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</si>
  <si>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</si>
  <si>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</si>
  <si>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</si>
  <si>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</si>
  <si>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</si>
  <si>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</si>
  <si>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</si>
  <si>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</si>
  <si>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</si>
  <si>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</si>
  <si>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</si>
  <si>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</si>
  <si>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</si>
  <si>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</si>
  <si>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</si>
  <si>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</si>
  <si>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</si>
  <si>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</si>
  <si>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</si>
  <si>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</si>
  <si>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</si>
  <si>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</si>
  <si>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</si>
  <si>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</si>
  <si>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</si>
  <si>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</si>
  <si>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</si>
  <si>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</si>
  <si>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</si>
  <si>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</si>
  <si>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</si>
  <si>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</si>
  <si>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</si>
  <si>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</si>
  <si>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</si>
  <si>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</si>
  <si>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</si>
  <si>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</si>
  <si>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</si>
  <si>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</si>
  <si>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</si>
  <si>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</si>
  <si>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</si>
  <si>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</si>
  <si>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</si>
  <si>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</si>
  <si>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</si>
  <si>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</si>
  <si>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</si>
  <si>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</si>
  <si>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</si>
  <si>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</si>
  <si>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</si>
  <si>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</si>
  <si>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</si>
  <si>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</si>
  <si>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</si>
  <si>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</si>
  <si>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</si>
  <si>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</si>
  <si>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</si>
  <si>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</si>
  <si>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</si>
  <si>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</si>
  <si>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</si>
  <si>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</si>
  <si>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</si>
  <si>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</si>
  <si>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</si>
  <si>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</si>
  <si>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</si>
  <si>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</si>
  <si>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</si>
  <si>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</si>
  <si>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</si>
  <si>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</si>
  <si>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</si>
  <si>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</si>
  <si>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</si>
  <si>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</si>
  <si>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</si>
  <si>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</si>
  <si>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</si>
  <si>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</si>
  <si>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</si>
  <si>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</si>
  <si>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</si>
  <si>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</si>
  <si>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</si>
  <si>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</si>
  <si>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</si>
  <si>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</si>
  <si>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</si>
  <si>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</si>
  <si>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</si>
  <si>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</si>
  <si>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</si>
  <si>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</si>
  <si>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</si>
  <si>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</si>
  <si>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</si>
  <si>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</si>
  <si>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</si>
  <si>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</si>
  <si>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</si>
  <si>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</si>
  <si>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</si>
  <si>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</si>
  <si>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</si>
  <si>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</si>
  <si>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</si>
  <si>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</si>
  <si>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</si>
  <si>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</si>
  <si>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</si>
  <si>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</si>
  <si>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</si>
  <si>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</si>
  <si>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</si>
  <si>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</si>
  <si>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</si>
  <si>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</si>
  <si>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</si>
  <si>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</si>
  <si>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</si>
  <si>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</si>
  <si>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</si>
  <si>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</si>
  <si>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</si>
  <si>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</si>
  <si>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</si>
  <si>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</si>
  <si>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</si>
  <si>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</si>
  <si>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</si>
  <si>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</si>
  <si>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</si>
  <si>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</si>
  <si>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</si>
  <si>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</si>
  <si>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</si>
  <si>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</si>
  <si>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</si>
  <si>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</si>
  <si>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</si>
  <si>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</si>
  <si>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</si>
  <si>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</si>
  <si>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</si>
  <si>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</si>
  <si>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</si>
  <si>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</si>
  <si>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</si>
  <si>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</si>
  <si>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</si>
  <si>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</si>
  <si>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</si>
  <si>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</si>
  <si>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</si>
  <si>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</si>
  <si>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</si>
  <si>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</si>
  <si>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</si>
  <si>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</si>
  <si>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</si>
  <si>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</si>
  <si>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</si>
  <si>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</si>
  <si>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</si>
  <si>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</si>
  <si>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</si>
  <si>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</si>
  <si>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</si>
  <si>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</si>
  <si>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</si>
  <si>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</si>
  <si>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</si>
  <si>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</si>
  <si>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</si>
  <si>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</si>
  <si>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</si>
  <si>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</si>
  <si>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</si>
  <si>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</si>
  <si>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</si>
  <si>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</si>
  <si>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</si>
  <si>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</si>
  <si>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</si>
  <si>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</si>
  <si>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</si>
  <si>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</si>
  <si>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</si>
  <si>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</si>
  <si>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</si>
  <si>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</si>
  <si>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</si>
  <si>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</si>
  <si>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</si>
  <si>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</si>
  <si>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</si>
  <si>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</si>
  <si>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</si>
  <si>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</si>
  <si>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</si>
  <si>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</si>
  <si>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</si>
  <si>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</si>
  <si>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</si>
  <si>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</si>
  <si>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</si>
  <si>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</si>
  <si>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</si>
  <si>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</si>
  <si>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</si>
  <si>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</si>
  <si>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</si>
  <si>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</si>
  <si>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</si>
  <si>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</si>
  <si>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</si>
  <si>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</si>
  <si>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</si>
  <si>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</si>
  <si>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</si>
  <si>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</si>
  <si>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</si>
  <si>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</si>
  <si>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</si>
  <si>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</si>
  <si>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</si>
  <si>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</si>
  <si>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</si>
  <si>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</si>
  <si>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</si>
  <si>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</si>
  <si>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</si>
  <si>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</si>
  <si>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</si>
  <si>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</si>
  <si>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</si>
  <si>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</si>
  <si>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</si>
  <si>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</si>
  <si>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</si>
  <si>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</si>
  <si>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</si>
  <si>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</si>
  <si>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</si>
  <si>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</si>
  <si>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</si>
  <si>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</si>
  <si>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</si>
  <si>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</si>
  <si>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</si>
  <si>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</si>
  <si>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</si>
  <si>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</si>
  <si>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</si>
  <si>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</si>
  <si>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</si>
  <si>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</si>
  <si>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</si>
  <si>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</si>
  <si>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</si>
  <si>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</si>
  <si>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</si>
  <si>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</si>
  <si>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</si>
  <si>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</si>
  <si>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</si>
  <si>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</si>
  <si>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</si>
  <si>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</si>
  <si>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</si>
  <si>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</si>
  <si>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</si>
  <si>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</si>
  <si>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</si>
  <si>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</si>
  <si>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</si>
  <si>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</si>
  <si>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</si>
  <si>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</si>
  <si>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</si>
  <si>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</si>
  <si>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</si>
  <si>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</si>
  <si>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</si>
  <si>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</si>
  <si>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</si>
  <si>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</si>
  <si>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</si>
  <si>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</si>
  <si>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</si>
  <si>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</si>
  <si>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</si>
  <si>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</si>
  <si>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</si>
  <si>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</si>
  <si>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</si>
  <si>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</si>
  <si>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</si>
  <si>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</si>
  <si>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</si>
  <si>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</si>
  <si>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</si>
  <si>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</si>
  <si>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</si>
  <si>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</si>
  <si>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</si>
  <si>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</si>
  <si>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</si>
  <si>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</si>
  <si>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</si>
  <si>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</si>
  <si>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</si>
  <si>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</si>
  <si>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</si>
  <si>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</si>
  <si>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</si>
  <si>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</si>
  <si>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</si>
  <si>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</si>
  <si>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</si>
  <si>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</si>
  <si>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</si>
  <si>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</si>
  <si>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</si>
  <si>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</si>
  <si>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</si>
  <si>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</si>
  <si>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</si>
  <si>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</si>
  <si>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</si>
  <si>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</si>
  <si>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</si>
  <si>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</si>
  <si>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</si>
  <si>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</si>
  <si>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</si>
  <si>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</si>
  <si>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</si>
  <si>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</si>
  <si>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</si>
  <si>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</si>
  <si>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</si>
  <si>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</si>
  <si>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</si>
  <si>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</si>
  <si>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</si>
  <si>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</si>
  <si>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</si>
  <si>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</si>
  <si>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</si>
  <si>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</si>
  <si>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</si>
  <si>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</si>
  <si>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</si>
  <si>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</si>
  <si>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</si>
  <si>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</si>
  <si>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</si>
  <si>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</si>
  <si>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</si>
  <si>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</si>
  <si>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</si>
  <si>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</si>
  <si>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</si>
  <si>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</si>
  <si>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</si>
  <si>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</si>
  <si>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</si>
  <si>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</si>
  <si>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</si>
  <si>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</si>
  <si>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</si>
  <si>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</si>
  <si>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</si>
  <si>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</si>
  <si>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</si>
  <si>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</si>
  <si>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</si>
  <si>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</si>
  <si>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</si>
  <si>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</si>
  <si>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</si>
  <si>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</si>
  <si>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</si>
  <si>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</si>
  <si>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</si>
  <si>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</si>
  <si>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</si>
  <si>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</si>
  <si>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</si>
  <si>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</si>
  <si>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</si>
  <si>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</si>
  <si>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</si>
  <si>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</si>
  <si>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</si>
  <si>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</si>
  <si>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</si>
  <si>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</si>
  <si>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</si>
  <si>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</si>
  <si>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</si>
  <si>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</si>
  <si>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</si>
  <si>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</si>
  <si>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</si>
  <si>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</si>
  <si>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</si>
  <si>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</si>
  <si>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</si>
  <si>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</si>
  <si>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</si>
  <si>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</si>
  <si>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</si>
  <si>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</si>
  <si>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</si>
  <si>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</si>
  <si>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</si>
  <si>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</si>
  <si>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</si>
  <si>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</si>
  <si>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</si>
  <si>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</si>
  <si>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</si>
  <si>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</si>
  <si>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</si>
  <si>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</si>
  <si>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</si>
  <si>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</si>
  <si>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</si>
  <si>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</si>
  <si>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</si>
  <si>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</si>
  <si>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</si>
  <si>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</si>
  <si>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</si>
  <si>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</si>
  <si>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</si>
  <si>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</si>
  <si>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</si>
  <si>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</si>
  <si>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</si>
  <si>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</si>
  <si>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</si>
  <si>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</si>
  <si>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</si>
  <si>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</si>
  <si>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</si>
  <si>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</si>
  <si>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</si>
  <si>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</si>
  <si>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</si>
  <si>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</si>
  <si>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</si>
  <si>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</si>
  <si>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</si>
  <si>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</si>
  <si>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</si>
  <si>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</si>
  <si>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</si>
  <si>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</si>
  <si>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</si>
  <si>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</si>
  <si>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</si>
  <si>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</si>
  <si>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</si>
  <si>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</si>
  <si>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</si>
  <si>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</si>
  <si>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</si>
  <si>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</si>
  <si>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</si>
  <si>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</si>
  <si>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</si>
  <si>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</si>
  <si>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</si>
  <si>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</si>
  <si>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</si>
  <si>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</si>
  <si>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</si>
  <si>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</si>
  <si>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</si>
  <si>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</si>
  <si>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</si>
  <si>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</si>
  <si>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</si>
  <si>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</si>
  <si>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</si>
  <si>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</si>
  <si>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</si>
  <si>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</si>
  <si>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</si>
  <si>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</si>
  <si>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</si>
  <si>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</si>
  <si>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</si>
  <si>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</si>
  <si>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</si>
  <si>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</si>
  <si>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</si>
  <si>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</si>
  <si>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</si>
  <si>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</si>
  <si>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</si>
  <si>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</si>
  <si>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</si>
  <si>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</si>
  <si>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</si>
  <si>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</si>
  <si>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</si>
  <si>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</si>
  <si>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</si>
  <si>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</si>
  <si>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</si>
  <si>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</si>
  <si>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</si>
  <si>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</si>
  <si>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</si>
  <si>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</si>
  <si>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</si>
  <si>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</si>
  <si>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</si>
  <si>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</si>
  <si>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</si>
  <si>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</si>
  <si>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</si>
  <si>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</si>
  <si>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</si>
  <si>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</si>
  <si>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</si>
  <si>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</si>
  <si>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</si>
  <si>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</si>
  <si>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</si>
  <si>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</si>
  <si>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</si>
  <si>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</si>
  <si>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</si>
  <si>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</si>
  <si>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</si>
  <si>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</si>
  <si>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</si>
  <si>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</si>
  <si>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</si>
  <si>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</si>
  <si>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</si>
  <si>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</si>
  <si>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</si>
  <si>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</si>
  <si>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</si>
  <si>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</si>
  <si>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</si>
  <si>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</si>
  <si>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</si>
  <si>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</si>
  <si>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</si>
  <si>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</si>
  <si>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</si>
  <si>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</si>
  <si>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</si>
  <si>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</si>
  <si>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</si>
  <si>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</si>
  <si>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</si>
  <si>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</si>
  <si>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</si>
  <si>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</si>
  <si>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</si>
  <si>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</si>
  <si>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</si>
  <si>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</si>
  <si>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</si>
  <si>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</si>
  <si>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</si>
  <si>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</si>
  <si>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</si>
  <si>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</si>
  <si>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</si>
  <si>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</si>
  <si>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</si>
  <si>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</si>
  <si>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</si>
  <si>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</si>
  <si>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</si>
  <si>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</si>
  <si>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</si>
  <si>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</si>
  <si>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</si>
  <si>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</si>
  <si>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</si>
  <si>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</si>
  <si>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</si>
  <si>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</si>
  <si>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</si>
  <si>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</si>
  <si>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</si>
  <si>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</si>
  <si>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</si>
  <si>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</si>
  <si>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</si>
  <si>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</si>
  <si>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</si>
  <si>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</si>
  <si>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</si>
  <si>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</si>
  <si>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</si>
  <si>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</si>
  <si>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</si>
  <si>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</si>
  <si>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</si>
  <si>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</si>
  <si>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</si>
  <si>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</si>
  <si>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</si>
  <si>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</si>
  <si>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</si>
  <si>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</si>
  <si>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</si>
  <si>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</si>
  <si>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</si>
  <si>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</si>
  <si>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</si>
  <si>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</si>
  <si>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</si>
  <si>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</si>
  <si>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</si>
  <si>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</si>
  <si>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</si>
  <si>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</si>
  <si>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</si>
  <si>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</si>
  <si>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</si>
  <si>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</si>
  <si>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</si>
  <si>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</si>
  <si>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</si>
  <si>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</si>
  <si>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</si>
  <si>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</si>
  <si>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</si>
  <si>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</si>
  <si>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</si>
  <si>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</si>
  <si>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</si>
  <si>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</si>
  <si>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</si>
  <si>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</si>
  <si>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</si>
  <si>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</si>
  <si>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</si>
  <si>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</si>
  <si>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</si>
  <si>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</si>
  <si>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</si>
  <si>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</si>
  <si>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</si>
  <si>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</si>
  <si>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</si>
  <si>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</si>
  <si>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</si>
  <si>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</si>
  <si>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</si>
  <si>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</si>
  <si>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</si>
  <si>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</si>
  <si>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</si>
  <si>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</si>
  <si>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</si>
  <si>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</si>
  <si>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</si>
  <si>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</si>
  <si>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</si>
  <si>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</si>
  <si>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</si>
  <si>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</si>
  <si>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</si>
  <si>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</si>
  <si>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</si>
  <si>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</si>
  <si>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</si>
  <si>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</si>
  <si>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</si>
  <si>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</si>
  <si>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</si>
  <si>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</si>
  <si>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</si>
  <si>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</si>
  <si>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</si>
  <si>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</si>
  <si>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</si>
  <si>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</si>
  <si>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</si>
  <si>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</si>
  <si>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</si>
  <si>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</si>
  <si>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</si>
  <si>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</si>
  <si>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</si>
  <si>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</si>
  <si>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</si>
  <si>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</si>
  <si>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</si>
  <si>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</si>
  <si>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</si>
  <si>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</si>
  <si>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</si>
  <si>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</si>
  <si>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</si>
  <si>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</si>
  <si>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</si>
  <si>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</si>
  <si>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</si>
  <si>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</si>
  <si>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</si>
  <si>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</si>
  <si>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</si>
  <si>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</si>
  <si>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</si>
  <si>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</si>
  <si>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</si>
  <si>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</si>
  <si>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</si>
  <si>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</si>
  <si>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</si>
  <si>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</si>
  <si>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</si>
  <si>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</si>
  <si>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</si>
  <si>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</si>
  <si>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</si>
  <si>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</si>
  <si>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</si>
  <si>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</si>
  <si>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</si>
  <si>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</si>
  <si>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</si>
  <si>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</si>
  <si>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</si>
  <si>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</si>
  <si>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</si>
  <si>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</si>
  <si>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</si>
  <si>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</si>
  <si>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</si>
  <si>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</si>
  <si>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</si>
  <si>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</si>
  <si>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</si>
  <si>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</si>
  <si>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</si>
  <si>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</si>
  <si>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</si>
  <si>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</si>
  <si>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</si>
  <si>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</si>
  <si>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</si>
  <si>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</si>
  <si>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</si>
  <si>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</si>
  <si>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</si>
  <si>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</si>
  <si>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</si>
  <si>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</si>
  <si>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</si>
  <si>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</si>
  <si>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</si>
  <si>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</si>
  <si>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</si>
  <si>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</si>
  <si>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</si>
  <si>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</si>
  <si>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</si>
  <si>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</si>
  <si>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</si>
  <si>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</si>
  <si>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</si>
  <si>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</si>
  <si>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</si>
  <si>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</si>
  <si>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</si>
  <si>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</si>
  <si>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</si>
  <si>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</si>
  <si>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</si>
  <si>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</si>
  <si>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</si>
  <si>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</si>
  <si>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</si>
  <si>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</si>
  <si>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</si>
  <si>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</si>
  <si>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</si>
  <si>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</si>
  <si>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</si>
  <si>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</si>
  <si>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</si>
  <si>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</si>
  <si>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</si>
  <si>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</si>
  <si>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</si>
  <si>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</si>
  <si>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</si>
  <si>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</si>
  <si>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</si>
  <si>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</si>
  <si>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</si>
  <si>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</si>
  <si>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</si>
  <si>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</si>
  <si>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</si>
  <si>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</si>
  <si>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</si>
  <si>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</si>
  <si>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</si>
  <si>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</si>
  <si>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</si>
  <si>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</si>
  <si>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</si>
  <si>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</si>
  <si>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</si>
  <si>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</si>
  <si>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</si>
  <si>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</si>
  <si>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</si>
  <si>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</si>
  <si>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</si>
  <si>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</si>
  <si>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</si>
  <si>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</si>
  <si>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</si>
  <si>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</si>
  <si>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</si>
  <si>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</si>
  <si>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</si>
  <si>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</si>
  <si>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</si>
  <si>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</si>
  <si>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</si>
  <si>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</si>
  <si>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</si>
  <si>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</si>
  <si>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</si>
  <si>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</si>
  <si>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</si>
  <si>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</si>
  <si>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</si>
  <si>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</si>
  <si>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</si>
  <si>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</si>
  <si>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</si>
  <si>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</si>
  <si>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</si>
  <si>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</si>
  <si>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</si>
  <si>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</si>
  <si>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</si>
  <si>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</si>
  <si>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</si>
  <si>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</si>
  <si>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</si>
  <si>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</si>
  <si>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</si>
  <si>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</si>
  <si>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</si>
  <si>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</si>
  <si>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</si>
  <si>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</si>
  <si>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</si>
  <si>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</si>
  <si>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</si>
  <si>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</si>
  <si>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</si>
  <si>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</si>
  <si>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</si>
  <si>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</si>
  <si>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</si>
  <si>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</si>
  <si>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</si>
  <si>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</si>
  <si>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</si>
  <si>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</si>
  <si>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</si>
  <si>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</si>
  <si>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</si>
  <si>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</si>
  <si>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</si>
  <si>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</si>
  <si>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</si>
  <si>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</si>
  <si>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</si>
  <si>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</si>
  <si>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</si>
  <si>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</si>
  <si>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</si>
  <si>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</si>
  <si>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</si>
  <si>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</si>
  <si>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</si>
  <si>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</si>
  <si>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</si>
  <si>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</si>
  <si>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</si>
  <si>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</si>
  <si>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</si>
  <si>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</si>
  <si>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</si>
  <si>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</si>
  <si>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</si>
  <si>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</si>
  <si>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</si>
  <si>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</si>
  <si>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</si>
  <si>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</si>
  <si>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</si>
  <si>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</si>
  <si>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</si>
  <si>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</si>
  <si>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</si>
  <si>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</si>
  <si>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</si>
  <si>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</si>
  <si>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</si>
  <si>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</si>
  <si>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</si>
  <si>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</si>
  <si>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</si>
  <si>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</si>
  <si>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</si>
  <si>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</si>
  <si>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</si>
  <si>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</si>
  <si>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</si>
  <si>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</si>
  <si>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</si>
  <si>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</si>
  <si>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</si>
  <si>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</si>
  <si>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</si>
  <si>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</si>
  <si>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</si>
  <si>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</si>
  <si>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</si>
  <si>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</si>
  <si>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</si>
  <si>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</si>
  <si>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</si>
  <si>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</si>
  <si>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</si>
  <si>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</si>
  <si>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</si>
  <si>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</si>
  <si>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</si>
  <si>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</si>
  <si>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</si>
  <si>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</si>
  <si>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</si>
  <si>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</si>
  <si>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</si>
  <si>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</si>
  <si>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</si>
  <si>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</si>
  <si>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</si>
  <si>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</si>
  <si>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</si>
  <si>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</si>
  <si>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</si>
  <si>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</si>
  <si>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</si>
  <si>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</si>
  <si>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</si>
  <si>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</si>
  <si>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</si>
  <si>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</si>
  <si>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</si>
  <si>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</si>
  <si>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</si>
  <si>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</si>
  <si>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</si>
  <si>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</si>
  <si>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</si>
  <si>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</si>
  <si>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</si>
  <si>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</si>
  <si>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</si>
  <si>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</si>
  <si>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</si>
  <si>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</si>
  <si>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</si>
  <si>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</si>
  <si>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</si>
  <si>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</si>
  <si>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</si>
  <si>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</si>
  <si>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</si>
  <si>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</si>
  <si>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</si>
  <si>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</si>
  <si>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</si>
  <si>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</si>
  <si>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</si>
  <si>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</si>
  <si>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</si>
  <si>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</si>
  <si>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</si>
  <si>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</si>
  <si>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</si>
  <si>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</si>
  <si>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</si>
  <si>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</si>
  <si>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</si>
  <si>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</si>
  <si>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</si>
  <si>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</si>
  <si>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</si>
  <si>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</si>
  <si>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</si>
  <si>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</si>
  <si>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</si>
  <si>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</si>
  <si>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</si>
  <si>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</si>
  <si>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</si>
  <si>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</si>
  <si>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</si>
  <si>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</si>
  <si>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</si>
  <si>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</si>
  <si>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</si>
  <si>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</si>
  <si>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</si>
  <si>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</si>
  <si>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</si>
  <si>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</si>
  <si>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</si>
  <si>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</si>
  <si>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</si>
  <si>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</si>
  <si>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</si>
  <si>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</si>
  <si>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</si>
  <si>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</si>
  <si>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</si>
  <si>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</si>
  <si>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</si>
  <si>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</si>
  <si>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</si>
  <si>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</si>
  <si>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</si>
  <si>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</si>
  <si>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</si>
  <si>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</si>
  <si>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</si>
  <si>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</si>
  <si>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</si>
  <si>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</si>
  <si>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</si>
  <si>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</si>
  <si>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</si>
  <si>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</si>
  <si>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</si>
  <si>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</si>
  <si>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</si>
  <si>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</si>
  <si>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</si>
  <si>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</si>
  <si>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</si>
  <si>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</si>
  <si>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</si>
  <si>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</si>
  <si>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</si>
  <si>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</si>
  <si>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</si>
  <si>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</si>
  <si>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</si>
  <si>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</si>
  <si>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</si>
  <si>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</si>
  <si>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</si>
  <si>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</si>
  <si>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</si>
  <si>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</si>
  <si>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</si>
  <si>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</si>
  <si>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</si>
  <si>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</si>
  <si>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</si>
  <si>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</si>
  <si>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</si>
  <si>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</si>
  <si>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</si>
  <si>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</si>
  <si>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</si>
  <si>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</si>
  <si>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</si>
  <si>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</si>
  <si>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</si>
  <si>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</si>
  <si>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</si>
  <si>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</si>
  <si>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</si>
  <si>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</si>
  <si>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</si>
  <si>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</si>
  <si>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</si>
  <si>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</si>
  <si>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</si>
  <si>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</si>
  <si>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</si>
  <si>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</si>
  <si>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</si>
  <si>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</si>
  <si>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</si>
  <si>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</si>
  <si>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</si>
  <si>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</si>
  <si>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</si>
  <si>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</si>
  <si>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</si>
  <si>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</si>
  <si>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</si>
  <si>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</si>
  <si>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</si>
  <si>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</si>
  <si>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</si>
  <si>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</si>
  <si>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</si>
  <si>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</si>
  <si>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</si>
  <si>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</si>
  <si>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</si>
  <si>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</si>
  <si>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</si>
  <si>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</si>
  <si>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</si>
  <si>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</si>
  <si>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</si>
  <si>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</si>
  <si>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</si>
  <si>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</si>
  <si>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</si>
  <si>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</si>
  <si>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</si>
  <si>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</si>
  <si>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</si>
  <si>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</si>
  <si>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</si>
  <si>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</si>
  <si>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</si>
  <si>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</si>
  <si>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</si>
  <si>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</si>
  <si>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</si>
  <si>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</si>
  <si>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</si>
  <si>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</si>
  <si>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</si>
  <si>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</si>
  <si>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</si>
  <si>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</si>
  <si>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</si>
  <si>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</si>
  <si>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</si>
  <si>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</si>
  <si>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</si>
  <si>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</si>
  <si>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</si>
  <si>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</si>
  <si>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</si>
  <si>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</si>
  <si>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</si>
  <si>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</si>
  <si>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</si>
  <si>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</si>
  <si>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</si>
  <si>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</si>
  <si>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</si>
  <si>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</si>
  <si>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</si>
  <si>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</si>
  <si>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</si>
  <si>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</si>
  <si>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</si>
  <si>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</si>
  <si>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</si>
  <si>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</si>
  <si>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</si>
  <si>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</si>
  <si>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</si>
  <si>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</si>
  <si>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</si>
  <si>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</si>
  <si>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</si>
  <si>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</si>
  <si>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</si>
  <si>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</si>
  <si>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</si>
  <si>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</si>
  <si>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</si>
  <si>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</si>
  <si>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</si>
  <si>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</si>
  <si>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</si>
  <si>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</si>
  <si>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</si>
  <si>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</si>
  <si>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</si>
  <si>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</si>
  <si>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</si>
  <si>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</si>
  <si>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</si>
  <si>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</si>
  <si>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</si>
  <si>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</si>
  <si>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</si>
  <si>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</si>
  <si>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</si>
  <si>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</si>
  <si>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</si>
  <si>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</si>
  <si>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</si>
  <si>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</si>
  <si>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</si>
  <si>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</si>
  <si>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</si>
  <si>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</si>
  <si>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</si>
  <si>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</si>
  <si>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</si>
  <si>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</si>
  <si>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</si>
  <si>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</si>
  <si>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</si>
  <si>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</si>
  <si>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</si>
  <si>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</si>
  <si>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</si>
  <si>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</si>
  <si>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</si>
  <si>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</si>
  <si>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</si>
  <si>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</si>
  <si>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</si>
  <si>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</si>
  <si>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</si>
  <si>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</si>
  <si>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</si>
  <si>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</si>
  <si>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</si>
  <si>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</si>
  <si>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</si>
  <si>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</si>
  <si>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</si>
  <si>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</si>
  <si>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</si>
  <si>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</si>
  <si>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</si>
  <si>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</si>
  <si>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</si>
  <si>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</si>
  <si>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</si>
  <si>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</si>
  <si>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</si>
  <si>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</si>
  <si>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</si>
  <si>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</si>
  <si>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</si>
  <si>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</si>
  <si>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</si>
  <si>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</si>
  <si>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</si>
  <si>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</si>
  <si>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</si>
  <si>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</si>
  <si>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</si>
  <si>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</si>
  <si>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</si>
  <si>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</si>
  <si>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</si>
  <si>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</si>
  <si>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</si>
  <si>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</si>
  <si>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</si>
  <si>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</si>
  <si>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</si>
  <si>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</si>
  <si>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</si>
  <si>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</si>
  <si>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</si>
  <si>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</si>
  <si>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</si>
  <si>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</si>
  <si>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</si>
  <si>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</si>
  <si>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</si>
  <si>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</si>
  <si>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</si>
  <si>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</si>
  <si>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</si>
  <si>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</si>
  <si>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</si>
  <si>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</si>
  <si>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</si>
  <si>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</si>
  <si>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</si>
  <si>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</si>
  <si>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</si>
  <si>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</si>
  <si>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</si>
  <si>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</si>
  <si>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</si>
  <si>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</si>
  <si>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</si>
  <si>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</si>
  <si>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</si>
  <si>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</si>
  <si>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</si>
  <si>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</si>
  <si>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</si>
  <si>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</si>
  <si>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</si>
  <si>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</si>
  <si>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</si>
  <si>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</si>
  <si>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</si>
  <si>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</si>
  <si>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</si>
  <si>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</si>
  <si>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</si>
  <si>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</si>
  <si>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</si>
  <si>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</si>
  <si>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</si>
  <si>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</si>
  <si>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</si>
  <si>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</si>
  <si>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</si>
  <si>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</si>
  <si>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</si>
  <si>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</si>
  <si>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</si>
  <si>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</si>
  <si>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</si>
  <si>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</si>
  <si>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</si>
  <si>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</si>
  <si>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</si>
  <si>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</si>
  <si>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</si>
  <si>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</si>
  <si>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</si>
  <si>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</si>
  <si>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</si>
  <si>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</si>
  <si>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</si>
  <si>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</si>
  <si>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</si>
  <si>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</si>
  <si>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</si>
  <si>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</si>
  <si>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</si>
  <si>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</si>
  <si>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</si>
  <si>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</si>
  <si>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</si>
  <si>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</si>
  <si>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</si>
  <si>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</si>
  <si>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</si>
  <si>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</si>
  <si>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</si>
  <si>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</si>
  <si>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</si>
  <si>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</si>
  <si>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</si>
  <si>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</si>
  <si>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</si>
  <si>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</si>
  <si>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</si>
  <si>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</si>
  <si>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</si>
  <si>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</si>
  <si>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</si>
  <si>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</si>
  <si>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</si>
  <si>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</si>
  <si>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</si>
  <si>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</si>
  <si>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</si>
  <si>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</si>
  <si>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</si>
  <si>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</si>
  <si>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</si>
  <si>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</si>
  <si>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</si>
  <si>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</si>
  <si>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</si>
  <si>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</si>
  <si>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</si>
  <si>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</si>
  <si>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</si>
  <si>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</si>
  <si>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</si>
  <si>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</si>
  <si>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</si>
  <si>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</si>
  <si>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</si>
  <si>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</si>
  <si>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</si>
  <si>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</si>
  <si>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</si>
  <si>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</si>
  <si>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</si>
  <si>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</si>
  <si>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</si>
  <si>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</si>
  <si>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</si>
  <si>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</si>
  <si>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</si>
  <si>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</si>
  <si>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</si>
  <si>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</si>
  <si>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</si>
  <si>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</si>
  <si>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</si>
  <si>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</si>
  <si>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</si>
  <si>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</si>
  <si>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</si>
  <si>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</si>
  <si>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</si>
  <si>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</si>
  <si>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</si>
  <si>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</si>
  <si>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</si>
  <si>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</si>
  <si>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</si>
  <si>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</si>
  <si>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</si>
  <si>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</si>
  <si>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</si>
  <si>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</si>
  <si>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</si>
  <si>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</si>
  <si>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</si>
  <si>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</si>
  <si>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</si>
  <si>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</si>
  <si>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</si>
  <si>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</si>
  <si>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</si>
  <si>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</si>
  <si>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</si>
  <si>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</si>
  <si>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</si>
  <si>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</si>
  <si>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</si>
  <si>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</si>
  <si>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</si>
  <si>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</si>
  <si>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</si>
  <si>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</si>
  <si>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</si>
  <si>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</si>
  <si>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</si>
  <si>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</si>
  <si>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</si>
  <si>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</si>
  <si>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</si>
  <si>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</si>
  <si>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</si>
  <si>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</si>
  <si>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</si>
  <si>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</si>
  <si>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</si>
  <si>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</si>
  <si>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</si>
  <si>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</si>
  <si>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</si>
  <si>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</si>
  <si>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</si>
  <si>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</si>
  <si>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</si>
  <si>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</si>
  <si>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</si>
  <si>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</si>
  <si>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</si>
  <si>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</si>
  <si>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</si>
  <si>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</si>
  <si>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</si>
  <si>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</si>
  <si>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</si>
  <si>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</si>
  <si>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</si>
  <si>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</si>
  <si>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</si>
  <si>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</si>
  <si>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</si>
  <si>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</si>
  <si>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</si>
  <si>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</si>
  <si>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</si>
  <si>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</si>
  <si>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</si>
  <si>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</si>
  <si>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</si>
  <si>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</si>
  <si>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</si>
  <si>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</si>
  <si>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</si>
  <si>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</si>
  <si>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</si>
  <si>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</si>
  <si>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</si>
  <si>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</si>
  <si>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</si>
  <si>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</si>
  <si>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</si>
  <si>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</si>
  <si>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</si>
  <si>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</si>
  <si>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</si>
  <si>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</si>
  <si>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</si>
  <si>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</si>
  <si>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</si>
  <si>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</si>
  <si>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</si>
  <si>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</si>
  <si>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</si>
  <si>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</si>
  <si>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</si>
  <si>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</si>
  <si>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</si>
  <si>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</si>
  <si>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</si>
  <si>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</si>
  <si>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</si>
  <si>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</si>
  <si>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</si>
  <si>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</si>
  <si>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</si>
  <si>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</si>
  <si>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</si>
  <si>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</si>
  <si>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</si>
  <si>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</si>
  <si>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</si>
  <si>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</si>
  <si>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</si>
  <si>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</si>
  <si>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</si>
  <si>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</si>
  <si>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</si>
  <si>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</si>
  <si>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</si>
  <si>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</si>
  <si>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</si>
  <si>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</si>
  <si>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</si>
  <si>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</si>
  <si>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</si>
  <si>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</si>
  <si>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</si>
  <si>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</si>
  <si>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</si>
  <si>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</si>
  <si>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</si>
  <si>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</si>
  <si>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</si>
  <si>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</si>
  <si>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</si>
  <si>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</si>
  <si>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</si>
  <si>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</si>
  <si>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</si>
  <si>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</si>
  <si>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</si>
  <si>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</si>
  <si>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</si>
  <si>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</si>
  <si>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</si>
  <si>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</si>
  <si>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</si>
  <si>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</si>
  <si>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</si>
  <si>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</si>
  <si>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</si>
  <si>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</si>
  <si>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</si>
  <si>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</si>
  <si>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</si>
  <si>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</si>
  <si>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</si>
  <si>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</si>
  <si>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</si>
  <si>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</si>
  <si>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</si>
  <si>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</si>
  <si>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</si>
  <si>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</si>
  <si>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</si>
  <si>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</si>
  <si>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</si>
  <si>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</si>
  <si>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</si>
  <si>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</si>
  <si>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</si>
  <si>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</si>
  <si>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</si>
  <si>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</si>
  <si>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</si>
  <si>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</si>
  <si>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</si>
  <si>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</si>
  <si>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</si>
  <si>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</si>
  <si>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</si>
  <si>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</si>
  <si>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</si>
  <si>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</si>
  <si>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</si>
  <si>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</si>
  <si>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</si>
  <si>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</si>
  <si>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</si>
  <si>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</si>
  <si>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</si>
  <si>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</si>
  <si>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</si>
  <si>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</si>
  <si>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</si>
  <si>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</si>
  <si>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</si>
  <si>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</si>
  <si>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</si>
  <si>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</si>
  <si>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</si>
  <si>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</si>
  <si>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</si>
  <si>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</si>
  <si>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</si>
  <si>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</si>
  <si>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</si>
  <si>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</si>
  <si>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</si>
  <si>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</si>
  <si>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</si>
  <si>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</si>
  <si>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</si>
  <si>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</si>
  <si>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</si>
  <si>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</si>
  <si>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</si>
  <si>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</si>
  <si>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</si>
  <si>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</si>
  <si>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</si>
  <si>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</si>
  <si>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</si>
  <si>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</si>
  <si>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</si>
  <si>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</si>
  <si>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</si>
  <si>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</si>
  <si>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</si>
  <si>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</si>
  <si>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</si>
  <si>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</si>
  <si>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</si>
  <si>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</si>
  <si>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</si>
  <si>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</si>
  <si>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</si>
  <si>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</si>
  <si>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</si>
  <si>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</si>
  <si>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</si>
  <si>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</si>
  <si>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</si>
  <si>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</si>
  <si>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</si>
  <si>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</si>
  <si>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</si>
  <si>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</si>
  <si>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</si>
  <si>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</si>
  <si>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</si>
  <si>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</si>
  <si>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</si>
  <si>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</si>
  <si>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</si>
  <si>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</si>
  <si>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</si>
  <si>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</si>
  <si>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</si>
  <si>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</si>
  <si>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</si>
  <si>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</si>
  <si>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</si>
  <si>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</si>
  <si>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</si>
  <si>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</si>
  <si>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</si>
  <si>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</si>
  <si>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</si>
  <si>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</si>
  <si>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</si>
  <si>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</si>
  <si>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</si>
  <si>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</si>
  <si>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</si>
  <si>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</si>
  <si>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</si>
  <si>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</si>
  <si>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</si>
  <si>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</si>
  <si>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</si>
  <si>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</si>
  <si>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</si>
  <si>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</si>
  <si>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</si>
  <si>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</si>
  <si>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</si>
  <si>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</si>
  <si>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</si>
  <si>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</si>
  <si>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</si>
  <si>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</si>
  <si>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</si>
  <si>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</si>
  <si>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</si>
  <si>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</si>
  <si>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</si>
  <si>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</si>
  <si>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</si>
  <si>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</si>
  <si>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</si>
  <si>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</si>
  <si>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</si>
  <si>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</si>
  <si>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</si>
  <si>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</si>
  <si>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</si>
  <si>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</si>
  <si>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</si>
  <si>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</si>
  <si>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</si>
  <si>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</si>
  <si>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</si>
  <si>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</si>
  <si>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</si>
  <si>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</si>
  <si>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</si>
  <si>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</si>
  <si>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</si>
  <si>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</si>
  <si>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</si>
  <si>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</si>
  <si>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</si>
  <si>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</si>
  <si>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</si>
  <si>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</si>
  <si>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</si>
  <si>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</si>
  <si>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</si>
  <si>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</si>
  <si>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</si>
  <si>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</si>
  <si>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</si>
  <si>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</si>
  <si>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</si>
  <si>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</si>
  <si>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</si>
  <si>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</si>
  <si>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</si>
  <si>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</si>
  <si>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</si>
  <si>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</si>
  <si>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</si>
  <si>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</si>
  <si>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</si>
  <si>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</si>
  <si>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</si>
  <si>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</si>
  <si>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</si>
  <si>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</si>
  <si>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</si>
  <si>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</si>
  <si>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</si>
  <si>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</si>
  <si>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</si>
  <si>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</si>
  <si>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</si>
  <si>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</si>
  <si>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</si>
  <si>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</si>
  <si>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</si>
  <si>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</si>
  <si>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</si>
  <si>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</si>
  <si>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</si>
  <si>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</si>
  <si>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</si>
  <si>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</si>
  <si>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</si>
  <si>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</si>
  <si>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</si>
  <si>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</si>
  <si>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</si>
  <si>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</si>
  <si>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</si>
  <si>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</si>
  <si>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</si>
  <si>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</si>
  <si>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</si>
  <si>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</si>
  <si>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</si>
  <si>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</si>
  <si>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</si>
  <si>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</si>
  <si>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</si>
  <si>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</si>
  <si>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</si>
  <si>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</si>
  <si>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</si>
  <si>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</si>
  <si>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</si>
  <si>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</si>
  <si>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</si>
  <si>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</si>
  <si>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</si>
  <si>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</si>
  <si>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</si>
  <si>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</si>
  <si>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</si>
  <si>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</si>
  <si>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</si>
  <si>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</si>
  <si>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</si>
  <si>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</si>
  <si>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</si>
  <si>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</si>
  <si>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</si>
  <si>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</si>
  <si>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</si>
  <si>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</si>
  <si>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</si>
  <si>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</si>
  <si>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</si>
  <si>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</si>
  <si>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</si>
  <si>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</si>
  <si>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</si>
  <si>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</si>
  <si>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</si>
  <si>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</si>
  <si>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</si>
  <si>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</si>
  <si>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</si>
  <si>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</si>
  <si>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</si>
  <si>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</si>
  <si>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</si>
  <si>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</si>
  <si>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</si>
  <si>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</si>
  <si>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</si>
  <si>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</si>
  <si>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</si>
  <si>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</si>
  <si>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</si>
  <si>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</si>
  <si>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</si>
  <si>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</si>
  <si>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</si>
  <si>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</si>
  <si>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</si>
  <si>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</si>
  <si>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</si>
  <si>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</si>
  <si>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</si>
  <si>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</si>
  <si>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</si>
  <si>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</si>
  <si>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</si>
  <si>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</si>
  <si>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</si>
  <si>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</si>
  <si>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</si>
  <si>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</si>
  <si>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</si>
  <si>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</si>
  <si>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</si>
  <si>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</si>
  <si>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</si>
  <si>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</si>
  <si>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</si>
  <si>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</si>
  <si>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</si>
  <si>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</si>
  <si>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</si>
  <si>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</si>
  <si>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</si>
  <si>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</si>
  <si>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</si>
  <si>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</si>
  <si>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</si>
  <si>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</si>
  <si>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</si>
  <si>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</si>
  <si>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</si>
  <si>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</si>
  <si>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</si>
  <si>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</si>
  <si>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</si>
  <si>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</si>
  <si>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</si>
  <si>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</si>
  <si>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</si>
  <si>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</si>
  <si>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</si>
  <si>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</si>
  <si>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</si>
  <si>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</si>
  <si>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</si>
  <si>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</si>
  <si>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</si>
  <si>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</si>
  <si>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</si>
  <si>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</si>
  <si>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</si>
  <si>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</si>
  <si>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</si>
  <si>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</si>
  <si>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</si>
  <si>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</si>
  <si>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</si>
  <si>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</si>
  <si>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</si>
  <si>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</si>
  <si>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</si>
  <si>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</si>
  <si>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</si>
  <si>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</si>
  <si>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</si>
  <si>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</si>
  <si>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</si>
  <si>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</si>
  <si>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</si>
  <si>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</si>
  <si>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</si>
  <si>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</si>
  <si>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</si>
  <si>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</si>
  <si>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</si>
  <si>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</si>
  <si>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</si>
  <si>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</si>
  <si>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</si>
  <si>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</si>
  <si>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</si>
  <si>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</si>
  <si>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</si>
  <si>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</si>
  <si>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</si>
  <si>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</si>
  <si>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</si>
  <si>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</si>
  <si>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</si>
  <si>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</si>
  <si>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</si>
  <si>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</si>
  <si>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</si>
  <si>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</si>
  <si>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</si>
  <si>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</si>
  <si>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</si>
  <si>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</si>
  <si>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</si>
  <si>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</si>
  <si>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</si>
  <si>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</si>
  <si>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</si>
  <si>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</si>
  <si>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</si>
  <si>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</si>
  <si>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</si>
  <si>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</si>
  <si>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</si>
  <si>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</si>
  <si>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</si>
  <si>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</si>
  <si>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</si>
  <si>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</si>
  <si>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</si>
  <si>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</si>
  <si>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</si>
  <si>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</si>
  <si>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</si>
  <si>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</si>
  <si>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</si>
  <si>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</si>
  <si>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</si>
  <si>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</si>
  <si>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</si>
  <si>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</si>
  <si>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</si>
  <si>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</si>
  <si>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</si>
  <si>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</si>
  <si>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</si>
  <si>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</si>
  <si>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</si>
  <si>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</si>
  <si>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</si>
  <si>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</si>
  <si>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</si>
  <si>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</si>
  <si>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</si>
  <si>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</si>
  <si>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</si>
  <si>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</si>
  <si>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</si>
  <si>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</si>
  <si>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</si>
  <si>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</si>
  <si>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</si>
  <si>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</si>
  <si>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</si>
  <si>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</si>
  <si>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</si>
  <si>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</si>
  <si>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</si>
  <si>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</si>
  <si>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</si>
  <si>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</si>
  <si>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</si>
  <si>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</si>
  <si>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</si>
  <si>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</si>
  <si>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</si>
  <si>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</si>
  <si>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</si>
  <si>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</si>
  <si>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</si>
  <si>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</si>
  <si>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</si>
  <si>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</si>
  <si>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</si>
  <si>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</si>
  <si>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</si>
  <si>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</si>
  <si>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</si>
  <si>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</si>
  <si>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</si>
  <si>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</si>
  <si>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</si>
  <si>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</si>
  <si>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</si>
  <si>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</si>
  <si>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</si>
  <si>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</si>
  <si>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</si>
  <si>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</si>
  <si>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</si>
  <si>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</si>
  <si>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</si>
  <si>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</si>
  <si>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</si>
  <si>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</si>
  <si>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</si>
  <si>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</si>
  <si>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</si>
  <si>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</si>
  <si>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</si>
  <si>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</si>
  <si>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</si>
  <si>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</si>
  <si>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</si>
  <si>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</si>
  <si>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</si>
  <si>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</si>
  <si>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</si>
  <si>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</si>
  <si>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</si>
  <si>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</si>
  <si>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</si>
  <si>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</si>
  <si>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</si>
  <si>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</si>
  <si>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</si>
  <si>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</si>
  <si>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</si>
  <si>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</si>
  <si>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</si>
  <si>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</si>
  <si>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</si>
  <si>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</si>
  <si>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</si>
  <si>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</si>
  <si>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</si>
  <si>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</si>
  <si>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</si>
  <si>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</si>
  <si>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</si>
  <si>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</si>
  <si>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</si>
  <si>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</si>
  <si>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</si>
  <si>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</si>
  <si>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</si>
  <si>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</si>
  <si>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</si>
  <si>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</si>
  <si>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</si>
  <si>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</si>
  <si>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</si>
  <si>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</si>
  <si>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</si>
  <si>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</si>
  <si>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</si>
  <si>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</si>
  <si>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</si>
  <si>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</si>
  <si>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</si>
  <si>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</si>
  <si>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</si>
  <si>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</si>
  <si>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</si>
  <si>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</si>
  <si>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</si>
  <si>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</si>
  <si>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</si>
  <si>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</si>
  <si>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</si>
  <si>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</si>
  <si>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</si>
  <si>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</si>
  <si>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</si>
  <si>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</si>
  <si>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</si>
  <si>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</si>
  <si>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</si>
  <si>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</si>
  <si>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</si>
  <si>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</si>
  <si>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</si>
  <si>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</si>
  <si>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</si>
  <si>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</si>
  <si>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</si>
  <si>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</si>
  <si>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</si>
  <si>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</si>
  <si>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</si>
  <si>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</si>
  <si>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</si>
  <si>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</si>
  <si>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</si>
  <si>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</si>
  <si>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</si>
  <si>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</si>
  <si>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</si>
  <si>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</si>
  <si>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</si>
  <si>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</si>
  <si>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</si>
  <si>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</si>
  <si>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</si>
  <si>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</si>
  <si>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</si>
  <si>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</si>
  <si>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</si>
  <si>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</si>
  <si>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</si>
  <si>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</si>
  <si>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</si>
  <si>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</si>
  <si>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</si>
  <si>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</si>
  <si>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</si>
  <si>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</si>
  <si>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</si>
  <si>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</si>
  <si>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</si>
  <si>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</si>
  <si>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</si>
  <si>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</si>
  <si>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</si>
  <si>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</si>
  <si>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</si>
  <si>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</si>
  <si>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</si>
  <si>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</si>
  <si>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</si>
  <si>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</si>
  <si>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</si>
  <si>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</si>
  <si>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</si>
  <si>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</si>
  <si>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</si>
  <si>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</si>
  <si>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</si>
  <si>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</si>
  <si>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</si>
  <si>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</si>
  <si>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</si>
  <si>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</si>
  <si>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</si>
  <si>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</si>
  <si>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</si>
  <si>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</si>
  <si>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</si>
  <si>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</si>
  <si>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</si>
  <si>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</si>
  <si>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</si>
  <si>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</si>
  <si>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</si>
  <si>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</si>
  <si>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</si>
  <si>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</si>
  <si>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</si>
  <si>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</si>
  <si>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</si>
  <si>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</si>
  <si>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</si>
  <si>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</si>
  <si>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</si>
  <si>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</si>
  <si>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</si>
  <si>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</si>
  <si>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</si>
  <si>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</si>
  <si>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</si>
  <si>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</si>
  <si>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</si>
  <si>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</si>
  <si>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</si>
  <si>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</si>
  <si>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</si>
  <si>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</si>
  <si>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</si>
  <si>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</si>
  <si>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</si>
  <si>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</si>
  <si>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</si>
  <si>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</si>
  <si>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</si>
  <si>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</si>
  <si>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</si>
  <si>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</si>
  <si>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</si>
  <si>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</si>
  <si>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</si>
  <si>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</si>
  <si>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</si>
  <si>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</si>
  <si>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</si>
  <si>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</si>
  <si>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</si>
  <si>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</si>
  <si>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</si>
  <si>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</si>
  <si>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</si>
  <si>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</si>
  <si>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</si>
  <si>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</si>
  <si>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</si>
  <si>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</si>
  <si>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</si>
  <si>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</si>
  <si>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</si>
  <si>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</si>
  <si>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</si>
  <si>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</si>
  <si>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</si>
  <si>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</si>
  <si>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</si>
  <si>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</si>
  <si>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</si>
  <si>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</si>
  <si>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</si>
  <si>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</si>
  <si>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</si>
  <si>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</si>
  <si>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</si>
  <si>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</si>
  <si>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</si>
  <si>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</si>
  <si>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</si>
  <si>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</si>
  <si>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</si>
  <si>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</si>
  <si>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</si>
  <si>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</si>
  <si>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</si>
  <si>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</si>
  <si>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</si>
  <si>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</si>
  <si>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</si>
  <si>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</si>
  <si>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</si>
  <si>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</si>
  <si>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</si>
  <si>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</si>
  <si>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</si>
  <si>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</si>
  <si>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</si>
  <si>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</si>
  <si>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</si>
  <si>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</si>
  <si>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</si>
  <si>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</si>
  <si>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</si>
  <si>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</si>
  <si>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</si>
  <si>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</si>
  <si>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</si>
  <si>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</si>
  <si>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</si>
  <si>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</si>
  <si>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</si>
  <si>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</si>
  <si>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</si>
  <si>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</si>
  <si>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</si>
  <si>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</si>
  <si>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</si>
  <si>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</si>
  <si>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</si>
  <si>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</si>
  <si>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</si>
  <si>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</si>
  <si>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</si>
  <si>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</si>
  <si>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</si>
  <si>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</si>
  <si>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</si>
  <si>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</si>
  <si>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</si>
  <si>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</si>
  <si>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</si>
  <si>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</si>
  <si>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</si>
  <si>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</si>
  <si>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</si>
  <si>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</si>
  <si>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</si>
  <si>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</si>
  <si>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</si>
  <si>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</si>
  <si>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</si>
  <si>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</si>
  <si>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</si>
  <si>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</si>
  <si>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</si>
  <si>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</si>
  <si>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</si>
  <si>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</si>
  <si>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</si>
  <si>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</si>
  <si>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</si>
  <si>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</si>
  <si>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</si>
  <si>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</si>
  <si>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</si>
  <si>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</si>
  <si>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</si>
  <si>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</si>
  <si>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</si>
  <si>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</si>
  <si>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</si>
  <si>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</si>
  <si>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</si>
  <si>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</si>
  <si>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</si>
  <si>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</si>
  <si>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</si>
  <si>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</si>
  <si>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</si>
  <si>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</si>
  <si>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</si>
  <si>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</si>
  <si>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</si>
  <si>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</si>
  <si>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</si>
  <si>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</si>
  <si>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</si>
  <si>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</si>
  <si>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</si>
  <si>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</si>
  <si>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</si>
  <si>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</si>
  <si>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</si>
  <si>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</si>
  <si>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</si>
  <si>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</si>
  <si>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</si>
  <si>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</si>
  <si>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</si>
  <si>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</si>
  <si>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</si>
  <si>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</si>
  <si>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</si>
  <si>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</si>
  <si>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</si>
  <si>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</si>
  <si>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</si>
  <si>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</si>
  <si>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</si>
  <si>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</si>
  <si>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</si>
  <si>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</si>
  <si>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</si>
  <si>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</si>
  <si>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</si>
  <si>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</si>
  <si>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</si>
  <si>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</si>
  <si>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</si>
  <si>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</si>
  <si>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</si>
  <si>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</si>
  <si>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</si>
  <si>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</si>
  <si>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</si>
  <si>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</si>
  <si>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</si>
  <si>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</si>
  <si>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</si>
  <si>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</si>
  <si>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</si>
  <si>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</si>
  <si>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</si>
  <si>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</si>
  <si>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</si>
  <si>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</si>
  <si>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</si>
  <si>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</si>
  <si>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</si>
  <si>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</si>
  <si>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</si>
  <si>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AUZON (84)</t>
  </si>
  <si>
    <t xml:space="preserve">NOM_PRELEV_DETERM</t>
  </si>
  <si>
    <t xml:space="preserve">AQUASCOP BIOLOGIE site de Monptellier</t>
  </si>
  <si>
    <t xml:space="preserve">LB_STATION</t>
  </si>
  <si>
    <t xml:space="preserve">AUZON A MONTEUX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</si>
  <si>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</si>
  <si>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</si>
  <si>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</si>
  <si>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</si>
  <si>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</si>
  <si>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</si>
  <si>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</si>
  <si>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</si>
  <si>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</si>
  <si>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</si>
  <si>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</si>
  <si>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</si>
  <si>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</si>
  <si>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</si>
  <si>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</si>
  <si>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</si>
  <si>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</si>
  <si>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</si>
  <si>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</si>
  <si>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</si>
  <si>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</si>
  <si>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</si>
  <si>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</si>
  <si>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</si>
  <si>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</si>
  <si>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</si>
  <si>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</si>
  <si>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</si>
  <si>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</si>
  <si>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</si>
  <si>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</si>
  <si>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</si>
  <si>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</si>
  <si>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</si>
  <si>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</si>
  <si>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</si>
  <si>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</si>
  <si>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</si>
  <si>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</si>
  <si>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</si>
  <si>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</si>
  <si>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</si>
  <si>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</si>
  <si>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</si>
  <si>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</si>
  <si>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</si>
  <si>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</si>
  <si>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</si>
  <si>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</si>
  <si>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</si>
  <si>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</si>
  <si>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</si>
  <si>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</si>
  <si>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</si>
  <si>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</si>
  <si>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</si>
  <si>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</si>
  <si>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</si>
  <si>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</si>
  <si>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</si>
  <si>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</si>
  <si>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</si>
  <si>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</si>
  <si>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</si>
  <si>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</si>
  <si>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</si>
  <si>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</si>
  <si>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</si>
  <si>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</si>
  <si>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</si>
  <si>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</si>
  <si>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</si>
  <si>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</si>
  <si>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</si>
  <si>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</si>
  <si>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</si>
  <si>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</si>
  <si>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</si>
  <si>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</si>
  <si>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</si>
  <si>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</si>
  <si>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</si>
  <si>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beaucoup de macro dechets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</si>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</sst>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861184</v>
      </c>
      <c r="G10" s="25"/>
      <c r="H10" s="25"/>
    </row>
    <row r="11" customFormat="false" ht="15" hidden="false" customHeight="false" outlineLevel="0" collapsed="false">
      <c r="A11" s="26" t="s">
        <v>5185</v>
      </c>
      <c r="B11" s="30" t="n">
        <v>43286</v>
      </c>
      <c r="D11" s="26" t="s">
        <v>5186</v>
      </c>
      <c r="E11" s="29" t="n">
        <v>6328765</v>
      </c>
      <c r="G11" s="25"/>
      <c r="H11" s="25"/>
    </row>
    <row r="12" customFormat="false" ht="15" hidden="false" customHeight="false" outlineLevel="0" collapsed="false">
      <c r="A12" s="26" t="s">
        <v>5187</v>
      </c>
      <c r="B12" s="29" t="s">
        <v>5188</v>
      </c>
      <c r="D12" s="26" t="s">
        <v>5189</v>
      </c>
      <c r="E12" s="29" t="n">
        <v>861079</v>
      </c>
      <c r="G12" s="25"/>
      <c r="H12" s="25"/>
    </row>
    <row r="13" customFormat="false" ht="17.25" hidden="false" customHeight="true" outlineLevel="0" collapsed="false">
      <c r="A13" s="12"/>
      <c r="B13" s="31"/>
      <c r="D13" s="26" t="s">
        <v>5190</v>
      </c>
      <c r="E13" s="29" t="n">
        <v>6328757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861184</v>
      </c>
    </row>
    <row r="18" customFormat="false" ht="15" hidden="false" customHeight="false" outlineLevel="0" collapsed="false">
      <c r="A18" s="36"/>
      <c r="B18" s="37" t="s">
        <v>5198</v>
      </c>
      <c r="C18" s="38" t="n">
        <f aca="false">E11</f>
        <v>6328765</v>
      </c>
    </row>
    <row r="19" customFormat="false" ht="15" hidden="false" customHeight="false" outlineLevel="0" collapsed="false">
      <c r="A19" s="33" t="s">
        <v>5199</v>
      </c>
      <c r="B19" s="39" t="n">
        <v>56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4</v>
      </c>
      <c r="C37" s="50"/>
      <c r="D37" s="55" t="s">
        <v>5221</v>
      </c>
      <c r="E37" s="34"/>
    </row>
    <row r="38" s="56" customFormat="true" ht="15" hidden="false" customHeight="true" outlineLevel="0" collapsed="false">
      <c r="A38" s="54" t="s">
        <v>5222</v>
      </c>
      <c r="B38" s="34" t="n">
        <v>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2</v>
      </c>
      <c r="E97" s="79"/>
      <c r="F97" s="79" t="s">
        <v>5274</v>
      </c>
    </row>
    <row r="98" customFormat="false" ht="15" hidden="false" customHeight="false" outlineLevel="0" collapsed="false">
      <c r="A98" s="75" t="s">
        <v>1175</v>
      </c>
      <c r="B98" s="76" t="str">
        <f aca="false">VLOOKUP(A98,'Ref Taxo'!A:B,2,FALSE())</f>
        <v>Compsopogon</v>
      </c>
      <c r="C98" s="77" t="n">
        <f aca="false">VLOOKUP(A98,'Ref Taxo'!A:D,4,FALSE())</f>
        <v>6071</v>
      </c>
      <c r="D98" s="78" t="n">
        <v>0.01</v>
      </c>
      <c r="E98" s="79"/>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t="n">
        <v>0.01</v>
      </c>
      <c r="E99" s="79"/>
      <c r="F99" s="79" t="s">
        <v>5274</v>
      </c>
    </row>
    <row r="100" customFormat="false" ht="15" hidden="false" customHeight="false" outlineLevel="0" collapsed="false">
      <c r="A100" s="75" t="s">
        <v>5042</v>
      </c>
      <c r="B100" s="76" t="str">
        <f aca="false">VLOOKUP(A100,'Ref Taxo'!A:B,2,FALSE())</f>
        <v>Vaucheria</v>
      </c>
      <c r="C100" s="77" t="n">
        <f aca="false">VLOOKUP(A100,'Ref Taxo'!A:D,4,FALSE())</f>
        <v>1169</v>
      </c>
      <c r="D100" s="78" t="n">
        <v>0.3</v>
      </c>
      <c r="E100" s="79"/>
      <c r="F100" s="79" t="s">
        <v>5274</v>
      </c>
    </row>
    <row r="101" customFormat="false" ht="15" hidden="false" customHeight="false" outlineLevel="0" collapsed="false">
      <c r="A101" s="75" t="s">
        <v>3379</v>
      </c>
      <c r="B101" s="76" t="str">
        <f aca="false">VLOOKUP(A101,'Ref Taxo'!A:B,2,FALSE())</f>
        <v>Pellia</v>
      </c>
      <c r="C101" s="77" t="n">
        <f aca="false">VLOOKUP(A101,'Ref Taxo'!A:D,4,FALSE())</f>
        <v>1196</v>
      </c>
      <c r="D101" s="78" t="n">
        <v>0.01</v>
      </c>
      <c r="E101" s="79"/>
      <c r="F101" s="79" t="s">
        <v>5274</v>
      </c>
    </row>
    <row r="102" customFormat="false" ht="15" hidden="false" customHeight="false" outlineLevel="0" collapsed="false">
      <c r="A102" s="75" t="s">
        <v>1056</v>
      </c>
      <c r="B102" s="76" t="str">
        <f aca="false">VLOOKUP(A102,'Ref Taxo'!A:B,2,FALSE())</f>
        <v>Cinclidotus aquaticus</v>
      </c>
      <c r="C102" s="77" t="n">
        <f aca="false">VLOOKUP(A102,'Ref Taxo'!A:D,4,FALSE())</f>
        <v>1318</v>
      </c>
      <c r="D102" s="78" t="n">
        <v>0.01</v>
      </c>
      <c r="E102" s="79"/>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0.02</v>
      </c>
      <c r="E103" s="79"/>
      <c r="F103" s="79" t="s">
        <v>5274</v>
      </c>
    </row>
    <row r="104" customFormat="false" ht="15" hidden="false" customHeight="false" outlineLevel="0" collapsed="false">
      <c r="A104" s="75" t="s">
        <v>2667</v>
      </c>
      <c r="B104" s="76" t="str">
        <f aca="false">VLOOKUP(A104,'Ref Taxo'!A:B,2,FALSE())</f>
        <v>Leptodictyum riparium</v>
      </c>
      <c r="C104" s="77" t="n">
        <f aca="false">VLOOKUP(A104,'Ref Taxo'!A:D,4,FALSE())</f>
        <v>1244</v>
      </c>
      <c r="D104" s="78" t="n">
        <v>0.01</v>
      </c>
      <c r="E104" s="79"/>
      <c r="F104" s="79" t="s">
        <v>5274</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0.06</v>
      </c>
      <c r="E105" s="79"/>
      <c r="F105" s="79" t="s">
        <v>5274</v>
      </c>
    </row>
    <row r="106" customFormat="false" ht="15" hidden="false" customHeight="false" outlineLevel="0" collapsed="false">
      <c r="A106" s="75" t="s">
        <v>3401</v>
      </c>
      <c r="B106" s="76" t="str">
        <f aca="false">VLOOKUP(A106,'Ref Taxo'!A:B,2,FALSE())</f>
        <v>Persicaria mitis</v>
      </c>
      <c r="C106" s="77" t="n">
        <f aca="false">VLOOKUP(A106,'Ref Taxo'!A:D,4,FALSE())</f>
        <v>31024</v>
      </c>
      <c r="D106" s="78" t="n">
        <v>0.01</v>
      </c>
      <c r="E106" s="79"/>
      <c r="F106" s="79" t="s">
        <v>5274</v>
      </c>
    </row>
    <row r="107" customFormat="false" ht="15" hidden="false" customHeight="false" outlineLevel="0" collapsed="false">
      <c r="A107" s="75" t="s">
        <v>1737</v>
      </c>
      <c r="B107" s="76" t="str">
        <f aca="false">VLOOKUP(A107,'Ref Taxo'!A:B,2,FALSE())</f>
        <v>Equisetum</v>
      </c>
      <c r="C107" s="77" t="n">
        <f aca="false">VLOOKUP(A107,'Ref Taxo'!A:D,4,FALSE())</f>
        <v>1383</v>
      </c>
      <c r="D107" s="78" t="n">
        <v>0.01</v>
      </c>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2019-03-15T16:02:35Z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