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01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<sst xmlns="http://schemas.openxmlformats.org/spreadsheetml/2006/main" count="6485" uniqueCount="5306">
  <si>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</si>
  <si>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</si>
  <si>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</si>
  <si>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</si>
  <si>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</si>
  <si>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</si>
  <si>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</si>
  <si>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</si>
  <si>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</si>
  <si>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</si>
  <si>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</si>
  <si>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</si>
  <si>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</si>
  <si>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</si>
  <si>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</si>
  <si>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</si>
  <si>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</si>
  <si>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</si>
  <si>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</si>
  <si>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</si>
  <si>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</si>
  <si>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</si>
  <si>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</si>
  <si>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</si>
  <si>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</si>
  <si>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</si>
  <si>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</si>
  <si>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</si>
  <si>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</si>
  <si>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</si>
  <si>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</si>
  <si>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</si>
  <si>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</si>
  <si>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</si>
  <si>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</si>
  <si>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</si>
  <si>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</si>
  <si>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</si>
  <si>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</si>
  <si>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</si>
  <si>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</si>
  <si>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</si>
  <si>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</si>
  <si>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</si>
  <si>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</si>
  <si>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</si>
  <si>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</si>
  <si>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</si>
  <si>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</si>
  <si>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</si>
  <si>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</si>
  <si>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</si>
  <si>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</si>
  <si>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</si>
  <si>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</si>
  <si>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</si>
  <si>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</si>
  <si>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</si>
  <si>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</si>
  <si>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</si>
  <si>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</si>
  <si>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</si>
  <si>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</si>
  <si>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</si>
  <si>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</si>
  <si>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</si>
  <si>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</si>
  <si>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</si>
  <si>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</si>
  <si>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</si>
  <si>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</si>
  <si>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</si>
  <si>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</si>
  <si>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</si>
  <si>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</si>
  <si>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</si>
  <si>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</si>
  <si>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</si>
  <si>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</si>
  <si>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</si>
  <si>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</si>
  <si>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</si>
  <si>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</si>
  <si>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</si>
  <si>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</si>
  <si>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</si>
  <si>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</si>
  <si>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</si>
  <si>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</si>
  <si>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</si>
  <si>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</si>
  <si>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</si>
  <si>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</si>
  <si>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</si>
  <si>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</si>
  <si>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</si>
  <si>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</si>
  <si>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</si>
  <si>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</si>
  <si>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</si>
  <si>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</si>
  <si>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</si>
  <si>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</si>
  <si>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</si>
  <si>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</si>
  <si>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</si>
  <si>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</si>
  <si>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</si>
  <si>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</si>
  <si>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</si>
  <si>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</si>
  <si>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</si>
  <si>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</si>
  <si>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</si>
  <si>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</si>
  <si>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</si>
  <si>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</si>
  <si>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</si>
  <si>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</si>
  <si>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</si>
  <si>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</si>
  <si>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</si>
  <si>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</si>
  <si>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</si>
  <si>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</si>
  <si>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</si>
  <si>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</si>
  <si>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</si>
  <si>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</si>
  <si>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</si>
  <si>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</si>
  <si>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</si>
  <si>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</si>
  <si>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</si>
  <si>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</si>
  <si>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</si>
  <si>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</si>
  <si>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</si>
  <si>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</si>
  <si>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</si>
  <si>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</si>
  <si>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</si>
  <si>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</si>
  <si>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</si>
  <si>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</si>
  <si>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</si>
  <si>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</si>
  <si>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</si>
  <si>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</si>
  <si>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</si>
  <si>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</si>
  <si>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</si>
  <si>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</si>
  <si>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</si>
  <si>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</si>
  <si>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</si>
  <si>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</si>
  <si>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</si>
  <si>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</si>
  <si>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</si>
  <si>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</si>
  <si>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</si>
  <si>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</si>
  <si>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</si>
  <si>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</si>
  <si>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</si>
  <si>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</si>
  <si>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</si>
  <si>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</si>
  <si>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</si>
  <si>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</si>
  <si>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</si>
  <si>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</si>
  <si>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</si>
  <si>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</si>
  <si>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</si>
  <si>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</si>
  <si>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</si>
  <si>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</si>
  <si>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</si>
  <si>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</si>
  <si>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</si>
  <si>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</si>
  <si>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</si>
  <si>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</si>
  <si>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</si>
  <si>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</si>
  <si>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</si>
  <si>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</si>
  <si>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</si>
  <si>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</si>
  <si>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</si>
  <si>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</si>
  <si>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</si>
  <si>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</si>
  <si>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</si>
  <si>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</si>
  <si>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</si>
  <si>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</si>
  <si>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</si>
  <si>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</si>
  <si>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</si>
  <si>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</si>
  <si>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</si>
  <si>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</si>
  <si>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</si>
  <si>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</si>
  <si>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</si>
  <si>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</si>
  <si>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</si>
  <si>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</si>
  <si>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</si>
  <si>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</si>
  <si>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</si>
  <si>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</si>
  <si>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</si>
  <si>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</si>
  <si>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</si>
  <si>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</si>
  <si>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</si>
  <si>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</si>
  <si>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</si>
  <si>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</si>
  <si>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</si>
  <si>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</si>
  <si>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</si>
  <si>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</si>
  <si>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</si>
  <si>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</si>
  <si>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</si>
  <si>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</si>
  <si>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</si>
  <si>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</si>
  <si>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</si>
  <si>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</si>
  <si>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</si>
  <si>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</si>
  <si>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</si>
  <si>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</si>
  <si>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</si>
  <si>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</si>
  <si>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</si>
  <si>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</si>
  <si>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</si>
  <si>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</si>
  <si>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</si>
  <si>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</si>
  <si>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</si>
  <si>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</si>
  <si>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</si>
  <si>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</si>
  <si>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</si>
  <si>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</si>
  <si>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</si>
  <si>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</si>
  <si>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</si>
  <si>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</si>
  <si>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</si>
  <si>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</si>
  <si>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</si>
  <si>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</si>
  <si>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</si>
  <si>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</si>
  <si>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</si>
  <si>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</si>
  <si>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</si>
  <si>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</si>
  <si>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</si>
  <si>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</si>
  <si>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</si>
  <si>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</si>
  <si>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</si>
  <si>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</si>
  <si>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</si>
  <si>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</si>
  <si>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</si>
  <si>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</si>
  <si>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</si>
  <si>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</si>
  <si>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</si>
  <si>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</si>
  <si>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</si>
  <si>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</si>
  <si>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</si>
  <si>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</si>
  <si>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</si>
  <si>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</si>
  <si>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</si>
  <si>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</si>
  <si>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</si>
  <si>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</si>
  <si>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</si>
  <si>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</si>
  <si>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</si>
  <si>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</si>
  <si>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</si>
  <si>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</si>
  <si>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</si>
  <si>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</si>
  <si>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</si>
  <si>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</si>
  <si>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</si>
  <si>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</si>
  <si>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</si>
  <si>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</si>
  <si>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</si>
  <si>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</si>
  <si>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</si>
  <si>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</si>
  <si>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</si>
  <si>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</si>
  <si>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</si>
  <si>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</si>
  <si>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</si>
  <si>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</si>
  <si>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</si>
  <si>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</si>
  <si>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</si>
  <si>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</si>
  <si>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</si>
  <si>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</si>
  <si>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</si>
  <si>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</si>
  <si>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</si>
  <si>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</si>
  <si>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</si>
  <si>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</si>
  <si>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</si>
  <si>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</si>
  <si>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</si>
  <si>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</si>
  <si>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</si>
  <si>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</si>
  <si>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</si>
  <si>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</si>
  <si>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</si>
  <si>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</si>
  <si>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</si>
  <si>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</si>
  <si>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</si>
  <si>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</si>
  <si>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</si>
  <si>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</si>
  <si>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</si>
  <si>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</si>
  <si>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</si>
  <si>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</si>
  <si>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</si>
  <si>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</si>
  <si>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</si>
  <si>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</si>
  <si>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</si>
  <si>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</si>
  <si>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</si>
  <si>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</si>
  <si>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</si>
  <si>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</si>
  <si>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</si>
  <si>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</si>
  <si>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</si>
  <si>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</si>
  <si>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</si>
  <si>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</si>
  <si>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</si>
  <si>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</si>
  <si>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</si>
  <si>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</si>
  <si>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</si>
  <si>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</si>
  <si>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</si>
  <si>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</si>
  <si>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</si>
  <si>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</si>
  <si>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</si>
  <si>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</si>
  <si>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</si>
  <si>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</si>
  <si>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</si>
  <si>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</si>
  <si>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</si>
  <si>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</si>
  <si>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</si>
  <si>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</si>
  <si>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</si>
  <si>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</si>
  <si>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</si>
  <si>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</si>
  <si>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</si>
  <si>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</si>
  <si>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</si>
  <si>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</si>
  <si>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</si>
  <si>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</si>
  <si>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</si>
  <si>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</si>
  <si>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</si>
  <si>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</si>
  <si>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</si>
  <si>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</si>
  <si>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</si>
  <si>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</si>
  <si>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</si>
  <si>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</si>
  <si>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</si>
  <si>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</si>
  <si>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</si>
  <si>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</si>
  <si>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</si>
  <si>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</si>
  <si>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</si>
  <si>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</si>
  <si>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</si>
  <si>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</si>
  <si>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</si>
  <si>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</si>
  <si>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</si>
  <si>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</si>
  <si>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</si>
  <si>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</si>
  <si>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</si>
  <si>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</si>
  <si>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</si>
  <si>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</si>
  <si>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</si>
  <si>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</si>
  <si>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</si>
  <si>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</si>
  <si>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</si>
  <si>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</si>
  <si>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</si>
  <si>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</si>
  <si>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</si>
  <si>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</si>
  <si>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</si>
  <si>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</si>
  <si>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</si>
  <si>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</si>
  <si>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</si>
  <si>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</si>
  <si>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</si>
  <si>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</si>
  <si>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</si>
  <si>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</si>
  <si>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</si>
  <si>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</si>
  <si>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</si>
  <si>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</si>
  <si>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</si>
  <si>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</si>
  <si>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</si>
  <si>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</si>
  <si>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</si>
  <si>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</si>
  <si>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</si>
  <si>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</si>
  <si>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</si>
  <si>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</si>
  <si>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</si>
  <si>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</si>
  <si>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</si>
  <si>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</si>
  <si>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</si>
  <si>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</si>
  <si>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</si>
  <si>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</si>
  <si>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</si>
  <si>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</si>
  <si>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</si>
  <si>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</si>
  <si>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</si>
  <si>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</si>
  <si>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</si>
  <si>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</si>
  <si>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</si>
  <si>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</si>
  <si>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</si>
  <si>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</si>
  <si>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</si>
  <si>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</si>
  <si>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</si>
  <si>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</si>
  <si>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</si>
  <si>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</si>
  <si>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</si>
  <si>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</si>
  <si>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</si>
  <si>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</si>
  <si>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</si>
  <si>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</si>
  <si>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</si>
  <si>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</si>
  <si>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</si>
  <si>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</si>
  <si>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</si>
  <si>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</si>
  <si>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</si>
  <si>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</si>
  <si>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</si>
  <si>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</si>
  <si>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</si>
  <si>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</si>
  <si>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</si>
  <si>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</si>
  <si>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</si>
  <si>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</si>
  <si>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</si>
  <si>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</si>
  <si>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</si>
  <si>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</si>
  <si>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</si>
  <si>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</si>
  <si>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</si>
  <si>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</si>
  <si>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</si>
  <si>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</si>
  <si>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</si>
  <si>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</si>
  <si>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</si>
  <si>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</si>
  <si>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</si>
  <si>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</si>
  <si>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</si>
  <si>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</si>
  <si>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</si>
  <si>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</si>
  <si>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</si>
  <si>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</si>
  <si>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</si>
  <si>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</si>
  <si>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</si>
  <si>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</si>
  <si>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</si>
  <si>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</si>
  <si>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</si>
  <si>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</si>
  <si>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</si>
  <si>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</si>
  <si>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</si>
  <si>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</si>
  <si>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</si>
  <si>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</si>
  <si>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</si>
  <si>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</si>
  <si>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</si>
  <si>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</si>
  <si>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</si>
  <si>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</si>
  <si>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</si>
  <si>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</si>
  <si>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</si>
  <si>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</si>
  <si>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</si>
  <si>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</si>
  <si>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</si>
  <si>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</si>
  <si>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</si>
  <si>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</si>
  <si>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</si>
  <si>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</si>
  <si>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</si>
  <si>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</si>
  <si>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</si>
  <si>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</si>
  <si>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</si>
  <si>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</si>
  <si>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</si>
  <si>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</si>
  <si>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</si>
  <si>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</si>
  <si>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</si>
  <si>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</si>
  <si>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</si>
  <si>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</si>
  <si>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</si>
  <si>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</si>
  <si>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</si>
  <si>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</si>
  <si>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</si>
  <si>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</si>
  <si>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</si>
  <si>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</si>
  <si>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</si>
  <si>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</si>
  <si>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</si>
  <si>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</si>
  <si>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</si>
  <si>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</si>
  <si>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</si>
  <si>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</si>
  <si>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</si>
  <si>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</si>
  <si>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</si>
  <si>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</si>
  <si>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</si>
  <si>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</si>
  <si>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</si>
  <si>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</si>
  <si>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</si>
  <si>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</si>
  <si>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</si>
  <si>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</si>
  <si>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</si>
  <si>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</si>
  <si>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</si>
  <si>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</si>
  <si>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</si>
  <si>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</si>
  <si>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</si>
  <si>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</si>
  <si>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</si>
  <si>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</si>
  <si>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</si>
  <si>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</si>
  <si>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</si>
  <si>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</si>
  <si>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</si>
  <si>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</si>
  <si>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</si>
  <si>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</si>
  <si>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</si>
  <si>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</si>
  <si>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</si>
  <si>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</si>
  <si>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</si>
  <si>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</si>
  <si>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</si>
  <si>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</si>
  <si>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</si>
  <si>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</si>
  <si>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</si>
  <si>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</si>
  <si>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</si>
  <si>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</si>
  <si>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</si>
  <si>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</si>
  <si>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</si>
  <si>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</si>
  <si>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</si>
  <si>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</si>
  <si>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</si>
  <si>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</si>
  <si>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</si>
  <si>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</si>
  <si>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</si>
  <si>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</si>
  <si>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</si>
  <si>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</si>
  <si>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</si>
  <si>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</si>
  <si>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</si>
  <si>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</si>
  <si>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</si>
  <si>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</si>
  <si>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</si>
  <si>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</si>
  <si>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</si>
  <si>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</si>
  <si>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</si>
  <si>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</si>
  <si>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</si>
  <si>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</si>
  <si>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</si>
  <si>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</si>
  <si>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</si>
  <si>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</si>
  <si>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</si>
  <si>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</si>
  <si>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</si>
  <si>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</si>
  <si>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</si>
  <si>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</si>
  <si>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</si>
  <si>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</si>
  <si>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</si>
  <si>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</si>
  <si>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</si>
  <si>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</si>
  <si>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</si>
  <si>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</si>
  <si>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</si>
  <si>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</si>
  <si>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</si>
  <si>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</si>
  <si>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</si>
  <si>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</si>
  <si>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</si>
  <si>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</si>
  <si>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</si>
  <si>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</si>
  <si>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</si>
  <si>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</si>
  <si>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</si>
  <si>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</si>
  <si>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</si>
  <si>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</si>
  <si>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</si>
  <si>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</si>
  <si>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</si>
  <si>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</si>
  <si>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</si>
  <si>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</si>
  <si>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</si>
  <si>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</si>
  <si>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</si>
  <si>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</si>
  <si>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</si>
  <si>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</si>
  <si>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</si>
  <si>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</si>
  <si>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</si>
  <si>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</si>
  <si>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</si>
  <si>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</si>
  <si>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</si>
  <si>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</si>
  <si>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</si>
  <si>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</si>
  <si>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</si>
  <si>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</si>
  <si>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</si>
  <si>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</si>
  <si>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</si>
  <si>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</si>
  <si>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</si>
  <si>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</si>
  <si>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</si>
  <si>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</si>
  <si>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</si>
  <si>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</si>
  <si>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</si>
  <si>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</si>
  <si>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</si>
  <si>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</si>
  <si>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</si>
  <si>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</si>
  <si>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</si>
  <si>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</si>
  <si>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</si>
  <si>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</si>
  <si>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</si>
  <si>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</si>
  <si>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</si>
  <si>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</si>
  <si>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</si>
  <si>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</si>
  <si>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</si>
  <si>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</si>
  <si>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</si>
  <si>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</si>
  <si>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</si>
  <si>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</si>
  <si>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</si>
  <si>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</si>
  <si>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</si>
  <si>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</si>
  <si>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</si>
  <si>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</si>
  <si>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</si>
  <si>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</si>
  <si>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</si>
  <si>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</si>
  <si>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</si>
  <si>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</si>
  <si>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</si>
  <si>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</si>
  <si>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</si>
  <si>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</si>
  <si>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</si>
  <si>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</si>
  <si>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</si>
  <si>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</si>
  <si>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</si>
  <si>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</si>
  <si>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</si>
  <si>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</si>
  <si>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</si>
  <si>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</si>
  <si>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</si>
  <si>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</si>
  <si>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</si>
  <si>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</si>
  <si>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</si>
  <si>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</si>
  <si>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</si>
  <si>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</si>
  <si>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</si>
  <si>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</si>
  <si>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</si>
  <si>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</si>
  <si>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</si>
  <si>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</si>
  <si>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</si>
  <si>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</si>
  <si>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</si>
  <si>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</si>
  <si>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</si>
  <si>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</si>
  <si>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</si>
  <si>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</si>
  <si>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</si>
  <si>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</si>
  <si>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</si>
  <si>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</si>
  <si>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</si>
  <si>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</si>
  <si>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</si>
  <si>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</si>
  <si>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</si>
  <si>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</si>
  <si>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</si>
  <si>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</si>
  <si>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</si>
  <si>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</si>
  <si>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</si>
  <si>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</si>
  <si>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</si>
  <si>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</si>
  <si>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</si>
  <si>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</si>
  <si>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</si>
  <si>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</si>
  <si>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</si>
  <si>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</si>
  <si>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</si>
  <si>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</si>
  <si>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</si>
  <si>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</si>
  <si>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</si>
  <si>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</si>
  <si>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</si>
  <si>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</si>
  <si>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</si>
  <si>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</si>
  <si>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</si>
  <si>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</si>
  <si>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</si>
  <si>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</si>
  <si>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</si>
  <si>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</si>
  <si>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</si>
  <si>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</si>
  <si>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</si>
  <si>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</si>
  <si>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</si>
  <si>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</si>
  <si>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</si>
  <si>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</si>
  <si>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</si>
  <si>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</si>
  <si>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</si>
  <si>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</si>
  <si>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</si>
  <si>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</si>
  <si>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</si>
  <si>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</si>
  <si>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</si>
  <si>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</si>
  <si>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</si>
  <si>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</si>
  <si>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</si>
  <si>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</si>
  <si>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</si>
  <si>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</si>
  <si>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</si>
  <si>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</si>
  <si>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</si>
  <si>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</si>
  <si>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</si>
  <si>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</si>
  <si>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</si>
  <si>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</si>
  <si>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</si>
  <si>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</si>
  <si>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</si>
  <si>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</si>
  <si>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</si>
  <si>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</si>
  <si>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</si>
  <si>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</si>
  <si>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</si>
  <si>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</si>
  <si>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</si>
  <si>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</si>
  <si>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</si>
  <si>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</si>
  <si>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</si>
  <si>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</si>
  <si>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</si>
  <si>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</si>
  <si>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</si>
  <si>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</si>
  <si>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</si>
  <si>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</si>
  <si>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</si>
  <si>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</si>
  <si>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</si>
  <si>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</si>
  <si>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</si>
  <si>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</si>
  <si>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</si>
  <si>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</si>
  <si>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</si>
  <si>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</si>
  <si>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</si>
  <si>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</si>
  <si>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</si>
  <si>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</si>
  <si>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</si>
  <si>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</si>
  <si>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</si>
  <si>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</si>
  <si>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</si>
  <si>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</si>
  <si>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</si>
  <si>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</si>
  <si>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</si>
  <si>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</si>
  <si>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</si>
  <si>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</si>
  <si>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</si>
  <si>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</si>
  <si>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</si>
  <si>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</si>
  <si>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</si>
  <si>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</si>
  <si>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</si>
  <si>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</si>
  <si>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</si>
  <si>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</si>
  <si>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</si>
  <si>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</si>
  <si>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</si>
  <si>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</si>
  <si>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</si>
  <si>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</si>
  <si>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</si>
  <si>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</si>
  <si>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</si>
  <si>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</si>
  <si>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</si>
  <si>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</si>
  <si>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</si>
  <si>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</si>
  <si>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</si>
  <si>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</si>
  <si>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</si>
  <si>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</si>
  <si>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</si>
  <si>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</si>
  <si>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</si>
  <si>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</si>
  <si>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</si>
  <si>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</si>
  <si>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</si>
  <si>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</si>
  <si>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</si>
  <si>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</si>
  <si>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</si>
  <si>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</si>
  <si>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</si>
  <si>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</si>
  <si>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</si>
  <si>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</si>
  <si>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</si>
  <si>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</si>
  <si>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</si>
  <si>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</si>
  <si>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</si>
  <si>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</si>
  <si>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</si>
  <si>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</si>
  <si>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</si>
  <si>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</si>
  <si>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</si>
  <si>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</si>
  <si>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</si>
  <si>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</si>
  <si>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</si>
  <si>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</si>
  <si>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</si>
  <si>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</si>
  <si>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</si>
  <si>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</si>
  <si>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</si>
  <si>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</si>
  <si>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</si>
  <si>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</si>
  <si>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</si>
  <si>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</si>
  <si>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</si>
  <si>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</si>
  <si>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</si>
  <si>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</si>
  <si>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</si>
  <si>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</si>
  <si>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</si>
  <si>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</si>
  <si>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</si>
  <si>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</si>
  <si>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</si>
  <si>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</si>
  <si>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</si>
  <si>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</si>
  <si>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</si>
  <si>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</si>
  <si>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</si>
  <si>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</si>
  <si>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</si>
  <si>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</si>
  <si>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</si>
  <si>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</si>
  <si>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</si>
  <si>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</si>
  <si>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</si>
  <si>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</si>
  <si>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</si>
  <si>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</si>
  <si>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</si>
  <si>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</si>
  <si>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</si>
  <si>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</si>
  <si>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</si>
  <si>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</si>
  <si>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</si>
  <si>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</si>
  <si>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</si>
  <si>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</si>
  <si>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</si>
  <si>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</si>
  <si>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</si>
  <si>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</si>
  <si>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</si>
  <si>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</si>
  <si>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</si>
  <si>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</si>
  <si>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</si>
  <si>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</si>
  <si>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</si>
  <si>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</si>
  <si>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</si>
  <si>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</si>
  <si>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</si>
  <si>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</si>
  <si>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</si>
  <si>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</si>
  <si>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</si>
  <si>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</si>
  <si>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</si>
  <si>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</si>
  <si>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</si>
  <si>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</si>
  <si>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</si>
  <si>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</si>
  <si>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</si>
  <si>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</si>
  <si>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</si>
  <si>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</si>
  <si>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</si>
  <si>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</si>
  <si>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</si>
  <si>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</si>
  <si>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</si>
  <si>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</si>
  <si>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</si>
  <si>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</si>
  <si>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</si>
  <si>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</si>
  <si>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</si>
  <si>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</si>
  <si>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</si>
  <si>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</si>
  <si>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</si>
  <si>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</si>
  <si>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</si>
  <si>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</si>
  <si>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</si>
  <si>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</si>
  <si>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</si>
  <si>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</si>
  <si>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</si>
  <si>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</si>
  <si>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</si>
  <si>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</si>
  <si>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</si>
  <si>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</si>
  <si>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</si>
  <si>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</si>
  <si>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</si>
  <si>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</si>
  <si>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</si>
  <si>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</si>
  <si>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</si>
  <si>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</si>
  <si>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</si>
  <si>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</si>
  <si>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</si>
  <si>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</si>
  <si>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</si>
  <si>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</si>
  <si>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</si>
  <si>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</si>
  <si>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</si>
  <si>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</si>
  <si>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</si>
  <si>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</si>
  <si>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</si>
  <si>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</si>
  <si>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</si>
  <si>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</si>
  <si>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</si>
  <si>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</si>
  <si>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</si>
  <si>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</si>
  <si>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</si>
  <si>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</si>
  <si>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</si>
  <si>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</si>
  <si>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</si>
  <si>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</si>
  <si>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</si>
  <si>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</si>
  <si>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</si>
  <si>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</si>
  <si>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</si>
  <si>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</si>
  <si>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</si>
  <si>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</si>
  <si>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</si>
  <si>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</si>
  <si>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</si>
  <si>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</si>
  <si>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</si>
  <si>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</si>
  <si>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</si>
  <si>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</si>
  <si>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</si>
  <si>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</si>
  <si>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</si>
  <si>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</si>
  <si>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</si>
  <si>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</si>
  <si>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</si>
  <si>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</si>
  <si>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</si>
  <si>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</si>
  <si>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</si>
  <si>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</si>
  <si>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</si>
  <si>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</si>
  <si>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</si>
  <si>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</si>
  <si>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</si>
  <si>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</si>
  <si>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</si>
  <si>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</si>
  <si>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</si>
  <si>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</si>
  <si>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</si>
  <si>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</si>
  <si>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</si>
  <si>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</si>
  <si>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</si>
  <si>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</si>
  <si>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</si>
  <si>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</si>
  <si>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</si>
  <si>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</si>
  <si>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</si>
  <si>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</si>
  <si>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</si>
  <si>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</si>
  <si>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</si>
  <si>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</si>
  <si>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</si>
  <si>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</si>
  <si>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</si>
  <si>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</si>
  <si>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</si>
  <si>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</si>
  <si>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</si>
  <si>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</si>
  <si>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</si>
  <si>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</si>
  <si>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</si>
  <si>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</si>
  <si>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</si>
  <si>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</si>
  <si>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</si>
  <si>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</si>
  <si>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</si>
  <si>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</si>
  <si>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</si>
  <si>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</si>
  <si>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</si>
  <si>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</si>
  <si>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</si>
  <si>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</si>
  <si>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</si>
  <si>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</si>
  <si>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</si>
  <si>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</si>
  <si>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</si>
  <si>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</si>
  <si>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</si>
  <si>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</si>
  <si>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</si>
  <si>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</si>
  <si>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</si>
  <si>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</si>
  <si>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</si>
  <si>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</si>
  <si>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</si>
  <si>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</si>
  <si>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</si>
  <si>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</si>
  <si>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</si>
  <si>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</si>
  <si>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</si>
  <si>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</si>
  <si>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</si>
  <si>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</si>
  <si>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</si>
  <si>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</si>
  <si>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</si>
  <si>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</si>
  <si>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</si>
  <si>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</si>
  <si>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</si>
  <si>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</si>
  <si>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</si>
  <si>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</si>
  <si>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</si>
  <si>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</si>
  <si>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</si>
  <si>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</si>
  <si>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</si>
  <si>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</si>
  <si>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</si>
  <si>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</si>
  <si>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</si>
  <si>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</si>
  <si>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</si>
  <si>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</si>
  <si>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</si>
  <si>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</si>
  <si>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</si>
  <si>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</si>
  <si>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</si>
  <si>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</si>
  <si>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</si>
  <si>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</si>
  <si>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</si>
  <si>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</si>
  <si>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</si>
  <si>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</si>
  <si>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</si>
  <si>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</si>
  <si>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</si>
  <si>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</si>
  <si>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</si>
  <si>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</si>
  <si>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</si>
  <si>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</si>
  <si>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</si>
  <si>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</si>
  <si>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</si>
  <si>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</si>
  <si>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</si>
  <si>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</si>
  <si>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</si>
  <si>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</si>
  <si>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</si>
  <si>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</si>
  <si>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</si>
  <si>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</si>
  <si>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</si>
  <si>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</si>
  <si>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</si>
  <si>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</si>
  <si>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</si>
  <si>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</si>
  <si>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</si>
  <si>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</si>
  <si>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</si>
  <si>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</si>
  <si>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</si>
  <si>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</si>
  <si>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</si>
  <si>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</si>
  <si>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</si>
  <si>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</si>
  <si>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</si>
  <si>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</si>
  <si>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</si>
  <si>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</si>
  <si>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</si>
  <si>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</si>
  <si>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</si>
  <si>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</si>
  <si>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</si>
  <si>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</si>
  <si>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</si>
  <si>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</si>
  <si>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</si>
  <si>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</si>
  <si>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</si>
  <si>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</si>
  <si>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</si>
  <si>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</si>
  <si>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</si>
  <si>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</si>
  <si>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</si>
  <si>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</si>
  <si>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</si>
  <si>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</si>
  <si>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</si>
  <si>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</si>
  <si>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</si>
  <si>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</si>
  <si>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</si>
  <si>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</si>
  <si>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</si>
  <si>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</si>
  <si>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</si>
  <si>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</si>
  <si>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</si>
  <si>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</si>
  <si>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</si>
  <si>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</si>
  <si>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</si>
  <si>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</si>
  <si>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</si>
  <si>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</si>
  <si>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</si>
  <si>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</si>
  <si>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</si>
  <si>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</si>
  <si>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</si>
  <si>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</si>
  <si>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</si>
  <si>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</si>
  <si>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</si>
  <si>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</si>
  <si>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</si>
  <si>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</si>
  <si>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</si>
  <si>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</si>
  <si>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</si>
  <si>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</si>
  <si>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</si>
  <si>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</si>
  <si>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</si>
  <si>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</si>
  <si>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</si>
  <si>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</si>
  <si>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</si>
  <si>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</si>
  <si>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</si>
  <si>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</si>
  <si>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</si>
  <si>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</si>
  <si>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</si>
  <si>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</si>
  <si>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</si>
  <si>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</si>
  <si>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</si>
  <si>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</si>
  <si>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</si>
  <si>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</si>
  <si>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</si>
  <si>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</si>
  <si>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</si>
  <si>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</si>
  <si>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</si>
  <si>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</si>
  <si>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</si>
  <si>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</si>
  <si>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</si>
  <si>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</si>
  <si>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</si>
  <si>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</si>
  <si>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</si>
  <si>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</si>
  <si>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</si>
  <si>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</si>
  <si>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</si>
  <si>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</si>
  <si>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</si>
  <si>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</si>
  <si>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</si>
  <si>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</si>
  <si>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</si>
  <si>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</si>
  <si>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</si>
  <si>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</si>
  <si>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</si>
  <si>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</si>
  <si>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</si>
  <si>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</si>
  <si>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</si>
  <si>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</si>
  <si>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</si>
  <si>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</si>
  <si>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</si>
  <si>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</si>
  <si>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</si>
  <si>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</si>
  <si>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</si>
  <si>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</si>
  <si>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</si>
  <si>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</si>
  <si>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</si>
  <si>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</si>
  <si>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</si>
  <si>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</si>
  <si>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</si>
  <si>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</si>
  <si>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</si>
  <si>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</si>
  <si>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</si>
  <si>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</si>
  <si>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</si>
  <si>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</si>
  <si>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</si>
  <si>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</si>
  <si>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</si>
  <si>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</si>
  <si>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</si>
  <si>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</si>
  <si>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</si>
  <si>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</si>
  <si>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</si>
  <si>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</si>
  <si>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</si>
  <si>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</si>
  <si>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</si>
  <si>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</si>
  <si>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</si>
  <si>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</si>
  <si>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</si>
  <si>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</si>
  <si>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</si>
  <si>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</si>
  <si>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</si>
  <si>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</si>
  <si>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</si>
  <si>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</si>
  <si>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</si>
  <si>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</si>
  <si>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</si>
  <si>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</si>
  <si>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</si>
  <si>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</si>
  <si>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</si>
  <si>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</si>
  <si>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</si>
  <si>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</si>
  <si>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</si>
  <si>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</si>
  <si>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</si>
  <si>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</si>
  <si>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</si>
  <si>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</si>
  <si>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</si>
  <si>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</si>
  <si>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</si>
  <si>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</si>
  <si>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</si>
  <si>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</si>
  <si>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</si>
  <si>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</si>
  <si>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</si>
  <si>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</si>
  <si>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</si>
  <si>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</si>
  <si>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</si>
  <si>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</si>
  <si>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</si>
  <si>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</si>
  <si>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</si>
  <si>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</si>
  <si>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</si>
  <si>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</si>
  <si>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</si>
  <si>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</si>
  <si>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</si>
  <si>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</si>
  <si>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</si>
  <si>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</si>
  <si>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</si>
  <si>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</si>
  <si>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</si>
  <si>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</si>
  <si>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</si>
  <si>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</si>
  <si>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</si>
  <si>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</si>
  <si>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</si>
  <si>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</si>
  <si>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</si>
  <si>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</si>
  <si>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</si>
  <si>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</si>
  <si>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</si>
  <si>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</si>
  <si>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</si>
  <si>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</si>
  <si>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</si>
  <si>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</si>
  <si>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</si>
  <si>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</si>
  <si>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</si>
  <si>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</si>
  <si>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</si>
  <si>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</si>
  <si>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</si>
  <si>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</si>
  <si>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</si>
  <si>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</si>
  <si>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</si>
  <si>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</si>
  <si>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</si>
  <si>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</si>
  <si>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</si>
  <si>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</si>
  <si>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</si>
  <si>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</si>
  <si>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</si>
  <si>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</si>
  <si>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</si>
  <si>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</si>
  <si>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</si>
  <si>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</si>
  <si>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</si>
  <si>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</si>
  <si>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</si>
  <si>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</si>
  <si>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</si>
  <si>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</si>
  <si>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</si>
  <si>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</si>
  <si>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</si>
  <si>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</si>
  <si>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</si>
  <si>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</si>
  <si>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</si>
  <si>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</si>
  <si>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</si>
  <si>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</si>
  <si>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</si>
  <si>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</si>
  <si>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</si>
  <si>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</si>
  <si>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</si>
  <si>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</si>
  <si>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</si>
  <si>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</si>
  <si>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</si>
  <si>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</si>
  <si>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</si>
  <si>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</si>
  <si>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</si>
  <si>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</si>
  <si>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</si>
  <si>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</si>
  <si>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</si>
  <si>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</si>
  <si>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</si>
  <si>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</si>
  <si>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</si>
  <si>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</si>
  <si>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</si>
  <si>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</si>
  <si>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</si>
  <si>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</si>
  <si>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</si>
  <si>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</si>
  <si>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</si>
  <si>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</si>
  <si>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</si>
  <si>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</si>
  <si>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</si>
  <si>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</si>
  <si>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</si>
  <si>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</si>
  <si>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</si>
  <si>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</si>
  <si>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</si>
  <si>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</si>
  <si>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</si>
  <si>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</si>
  <si>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</si>
  <si>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</si>
  <si>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</si>
  <si>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</si>
  <si>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</si>
  <si>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</si>
  <si>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</si>
  <si>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</si>
  <si>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</si>
  <si>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</si>
  <si>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</si>
  <si>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</si>
  <si>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</si>
  <si>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</si>
  <si>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</si>
  <si>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</si>
  <si>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</si>
  <si>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</si>
  <si>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</si>
  <si>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</si>
  <si>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</si>
  <si>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</si>
  <si>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</si>
  <si>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</si>
  <si>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</si>
  <si>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</si>
  <si>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</si>
  <si>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</si>
  <si>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</si>
  <si>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</si>
  <si>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</si>
  <si>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</si>
  <si>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</si>
  <si>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</si>
  <si>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</si>
  <si>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</si>
  <si>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</si>
  <si>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</si>
  <si>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</si>
  <si>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</si>
  <si>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</si>
  <si>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</si>
  <si>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</si>
  <si>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</si>
  <si>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</si>
  <si>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</si>
  <si>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</si>
  <si>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</si>
  <si>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</si>
  <si>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</si>
  <si>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</si>
  <si>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</si>
  <si>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</si>
  <si>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</si>
  <si>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</si>
  <si>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</si>
  <si>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</si>
  <si>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</si>
  <si>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</si>
  <si>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</si>
  <si>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</si>
  <si>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</si>
  <si>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</si>
  <si>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</si>
  <si>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</si>
  <si>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</si>
  <si>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</si>
  <si>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</si>
  <si>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</si>
  <si>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</si>
  <si>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</si>
  <si>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</si>
  <si>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</si>
  <si>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</si>
  <si>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</si>
  <si>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</si>
  <si>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</si>
  <si>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</si>
  <si>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</si>
  <si>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</si>
  <si>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</si>
  <si>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</si>
  <si>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</si>
  <si>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</si>
  <si>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</si>
  <si>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</si>
  <si>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</si>
  <si>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</si>
  <si>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</si>
  <si>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</si>
  <si>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</si>
  <si>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</si>
  <si>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</si>
  <si>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</si>
  <si>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</si>
  <si>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</si>
  <si>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</si>
  <si>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</si>
  <si>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</si>
  <si>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</si>
  <si>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</si>
  <si>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</si>
  <si>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</si>
  <si>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</si>
  <si>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</si>
  <si>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</si>
  <si>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</si>
  <si>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</si>
  <si>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</si>
  <si>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</si>
  <si>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</si>
  <si>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</si>
  <si>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</si>
  <si>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</si>
  <si>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</si>
  <si>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</si>
  <si>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</si>
  <si>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</si>
  <si>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</si>
  <si>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</si>
  <si>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</si>
  <si>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</si>
  <si>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</si>
  <si>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</si>
  <si>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</si>
  <si>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</si>
  <si>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</si>
  <si>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</si>
  <si>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</si>
  <si>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</si>
  <si>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</si>
  <si>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</si>
  <si>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</si>
  <si>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</si>
  <si>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</si>
  <si>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</si>
  <si>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</si>
  <si>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</si>
  <si>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</si>
  <si>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</si>
  <si>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</si>
  <si>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</si>
  <si>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</si>
  <si>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</si>
  <si>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</si>
  <si>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</si>
  <si>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</si>
  <si>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</si>
  <si>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</si>
  <si>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</si>
  <si>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</si>
  <si>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</si>
  <si>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</si>
  <si>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</si>
  <si>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</si>
  <si>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</si>
  <si>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</si>
  <si>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</si>
  <si>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</si>
  <si>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</si>
  <si>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</si>
  <si>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</si>
  <si>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</si>
  <si>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</si>
  <si>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</si>
  <si>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</si>
  <si>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</si>
  <si>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</si>
  <si>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</si>
  <si>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</si>
  <si>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</si>
  <si>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</si>
  <si>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</si>
  <si>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</si>
  <si>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</si>
  <si>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</si>
  <si>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</si>
  <si>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</si>
  <si>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</si>
  <si>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</si>
  <si>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</si>
  <si>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</si>
  <si>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</si>
  <si>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</si>
  <si>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</si>
  <si>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</si>
  <si>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</si>
  <si>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</si>
  <si>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</si>
  <si>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</si>
  <si>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</si>
  <si>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</si>
  <si>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</si>
  <si>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</si>
  <si>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</si>
  <si>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</si>
  <si>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</si>
  <si>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</si>
  <si>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</si>
  <si>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</si>
  <si>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</si>
  <si>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</si>
  <si>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</si>
  <si>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</si>
  <si>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</si>
  <si>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</si>
  <si>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</si>
  <si>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</si>
  <si>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</si>
  <si>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</si>
  <si>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</si>
  <si>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</si>
  <si>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</si>
  <si>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</si>
  <si>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</si>
  <si>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</si>
  <si>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</si>
  <si>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</si>
  <si>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</si>
  <si>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</si>
  <si>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</si>
  <si>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</si>
  <si>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</si>
  <si>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</si>
  <si>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</si>
  <si>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</si>
  <si>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</si>
  <si>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</si>
  <si>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</si>
  <si>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</si>
  <si>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</si>
  <si>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</si>
  <si>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</si>
  <si>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</si>
  <si>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</si>
  <si>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</si>
  <si>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</si>
  <si>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</si>
  <si>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</si>
  <si>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</si>
  <si>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</si>
  <si>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</si>
  <si>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</si>
  <si>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</si>
  <si>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</si>
  <si>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</si>
  <si>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</si>
  <si>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</si>
  <si>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</si>
  <si>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</si>
  <si>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</si>
  <si>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</si>
  <si>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</si>
  <si>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</si>
  <si>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</si>
  <si>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</si>
  <si>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</si>
  <si>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</si>
  <si>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</si>
  <si>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</si>
  <si>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</si>
  <si>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</si>
  <si>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</si>
  <si>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</si>
  <si>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</si>
  <si>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</si>
  <si>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</si>
  <si>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</si>
  <si>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</si>
  <si>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</si>
  <si>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</si>
  <si>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</si>
  <si>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</si>
  <si>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</si>
  <si>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</si>
  <si>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</si>
  <si>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</si>
  <si>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</si>
  <si>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</si>
  <si>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</si>
  <si>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</si>
  <si>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</si>
  <si>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</si>
  <si>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</si>
  <si>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</si>
  <si>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</si>
  <si>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</si>
  <si>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</si>
  <si>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</si>
  <si>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</si>
  <si>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</si>
  <si>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</si>
  <si>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</si>
  <si>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</si>
  <si>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</si>
  <si>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</si>
  <si>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</si>
  <si>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</si>
  <si>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</si>
  <si>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</si>
  <si>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</si>
  <si>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</si>
  <si>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</si>
  <si>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</si>
  <si>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</si>
  <si>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</si>
  <si>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</si>
  <si>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</si>
  <si>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</si>
  <si>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</si>
  <si>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</si>
  <si>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</si>
  <si>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</si>
  <si>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</si>
  <si>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</si>
  <si>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</si>
  <si>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</si>
  <si>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</si>
  <si>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</si>
  <si>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</si>
  <si>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</si>
  <si>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</si>
  <si>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</si>
  <si>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</si>
  <si>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</si>
  <si>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</si>
  <si>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</si>
  <si>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</si>
  <si>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</si>
  <si>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</si>
  <si>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</si>
  <si>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</si>
  <si>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</si>
  <si>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</si>
  <si>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</si>
  <si>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</si>
  <si>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</si>
  <si>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</si>
  <si>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</si>
  <si>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</si>
  <si>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</si>
  <si>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</si>
  <si>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</si>
  <si>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</si>
  <si>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</si>
  <si>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</si>
  <si>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</si>
  <si>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</si>
  <si>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</si>
  <si>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</si>
  <si>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</si>
  <si>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</si>
  <si>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</si>
  <si>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</si>
  <si>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</si>
  <si>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</si>
  <si>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</si>
  <si>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</si>
  <si>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</si>
  <si>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</si>
  <si>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</si>
  <si>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</si>
  <si>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</si>
  <si>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</si>
  <si>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</si>
  <si>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</si>
  <si>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</si>
  <si>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</si>
  <si>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</si>
  <si>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</si>
  <si>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</si>
  <si>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</si>
  <si>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</si>
  <si>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</si>
  <si>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</si>
  <si>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</si>
  <si>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</si>
  <si>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</si>
  <si>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</si>
  <si>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</si>
  <si>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</si>
  <si>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</si>
  <si>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</si>
  <si>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</si>
  <si>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</si>
  <si>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</si>
  <si>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</si>
  <si>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</si>
  <si>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</si>
  <si>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</si>
  <si>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</si>
  <si>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</si>
  <si>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</si>
  <si>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</si>
  <si>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</si>
  <si>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</si>
  <si>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</si>
  <si>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</si>
  <si>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</si>
  <si>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</si>
  <si>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</si>
  <si>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</si>
  <si>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</si>
  <si>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</si>
  <si>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</si>
  <si>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</si>
  <si>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</si>
  <si>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</si>
  <si>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</si>
  <si>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</si>
  <si>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</si>
  <si>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</si>
  <si>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</si>
  <si>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</si>
  <si>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</si>
  <si>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</si>
  <si>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</si>
  <si>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</si>
  <si>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</si>
  <si>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</si>
  <si>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</si>
  <si>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</si>
  <si>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</si>
  <si>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</si>
  <si>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</si>
  <si>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</si>
  <si>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</si>
  <si>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</si>
  <si>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</si>
  <si>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</si>
  <si>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</si>
  <si>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</si>
  <si>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</si>
  <si>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</si>
  <si>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</si>
  <si>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</si>
  <si>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</si>
  <si>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</si>
  <si>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</si>
  <si>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</si>
  <si>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</si>
  <si>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</si>
  <si>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</si>
  <si>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</si>
  <si>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</si>
  <si>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</si>
  <si>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</si>
  <si>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</si>
  <si>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</si>
  <si>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</si>
  <si>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</si>
  <si>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</si>
  <si>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</si>
  <si>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</si>
  <si>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</si>
  <si>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</si>
  <si>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</si>
  <si>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</si>
  <si>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</si>
  <si>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</si>
  <si>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</si>
  <si>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</si>
  <si>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</si>
  <si>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</si>
  <si>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</si>
  <si>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</si>
  <si>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</si>
  <si>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</si>
  <si>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</si>
  <si>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</si>
  <si>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</si>
  <si>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</si>
  <si>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</si>
  <si>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</si>
  <si>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</si>
  <si>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</si>
  <si>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</si>
  <si>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</si>
  <si>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</si>
  <si>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</si>
  <si>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</si>
  <si>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</si>
  <si>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</si>
  <si>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</si>
  <si>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</si>
  <si>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</si>
  <si>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</si>
  <si>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</si>
  <si>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</si>
  <si>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</si>
  <si>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</si>
  <si>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</si>
  <si>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</si>
  <si>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</si>
  <si>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</si>
  <si>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</si>
  <si>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</si>
  <si>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</si>
  <si>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</si>
  <si>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</si>
  <si>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</si>
  <si>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</si>
  <si>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</si>
  <si>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</si>
  <si>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</si>
  <si>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</si>
  <si>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</si>
  <si>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</si>
  <si>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</si>
  <si>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</si>
  <si>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</si>
  <si>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</si>
  <si>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</si>
  <si>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</si>
  <si>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</si>
  <si>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</si>
  <si>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</si>
  <si>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</si>
  <si>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</si>
  <si>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</si>
  <si>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</si>
  <si>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</si>
  <si>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</si>
  <si>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</si>
  <si>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</si>
  <si>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</si>
  <si>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</si>
  <si>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</si>
  <si>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</si>
  <si>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</si>
  <si>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</si>
  <si>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</si>
  <si>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</si>
  <si>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</si>
  <si>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</si>
  <si>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</si>
  <si>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</si>
  <si>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</si>
  <si>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</si>
  <si>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</si>
  <si>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</si>
  <si>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</si>
  <si>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</si>
  <si>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</si>
  <si>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</si>
  <si>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</si>
  <si>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</si>
  <si>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</si>
  <si>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</si>
  <si>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</si>
  <si>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</si>
  <si>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</si>
  <si>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</si>
  <si>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</si>
  <si>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</si>
  <si>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</si>
  <si>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</si>
  <si>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</si>
  <si>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</si>
  <si>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</si>
  <si>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</si>
  <si>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</si>
  <si>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</si>
  <si>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</si>
  <si>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</si>
  <si>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</si>
  <si>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</si>
  <si>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</si>
  <si>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</si>
  <si>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</si>
  <si>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</si>
  <si>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</si>
  <si>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</si>
  <si>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</si>
  <si>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</si>
  <si>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</si>
  <si>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</si>
  <si>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</si>
  <si>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</si>
  <si>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</si>
  <si>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</si>
  <si>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</si>
  <si>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</si>
  <si>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</si>
  <si>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</si>
  <si>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</si>
  <si>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</si>
  <si>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</si>
  <si>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</si>
  <si>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</si>
  <si>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</si>
  <si>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</si>
  <si>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</si>
  <si>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</si>
  <si>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</si>
  <si>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</si>
  <si>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</si>
  <si>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</si>
  <si>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</si>
  <si>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</si>
  <si>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</si>
  <si>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</si>
  <si>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</si>
  <si>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</si>
  <si>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</si>
  <si>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</si>
  <si>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</si>
  <si>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</si>
  <si>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</si>
  <si>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</si>
  <si>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</si>
  <si>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</si>
  <si>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</si>
  <si>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</si>
  <si>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</si>
  <si>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</si>
  <si>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</si>
  <si>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</si>
  <si>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</si>
  <si>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</si>
  <si>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</si>
  <si>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</si>
  <si>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</si>
  <si>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</si>
  <si>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</si>
  <si>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</si>
  <si>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</si>
  <si>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</si>
  <si>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</si>
  <si>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</si>
  <si>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</si>
  <si>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</si>
  <si>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</si>
  <si>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</si>
  <si>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</si>
  <si>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</si>
  <si>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</si>
  <si>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</si>
  <si>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</si>
  <si>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</si>
  <si>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</si>
  <si>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</si>
  <si>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</si>
  <si>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</si>
  <si>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</si>
  <si>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</si>
  <si>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</si>
  <si>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</si>
  <si>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</si>
  <si>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</si>
  <si>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</si>
  <si>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</si>
  <si>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</si>
  <si>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</si>
  <si>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</si>
  <si>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</si>
  <si>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</si>
  <si>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</si>
  <si>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</si>
  <si>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</si>
  <si>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</si>
  <si>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</si>
  <si>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</si>
  <si>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</si>
  <si>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</si>
  <si>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</si>
  <si>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</si>
  <si>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</si>
  <si>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</si>
  <si>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</si>
  <si>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</si>
  <si>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</si>
  <si>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</si>
  <si>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</si>
  <si>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</si>
  <si>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</si>
  <si>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</si>
  <si>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</si>
  <si>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</si>
  <si>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</si>
  <si>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</si>
  <si>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</si>
  <si>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</si>
  <si>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</si>
  <si>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</si>
  <si>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</si>
  <si>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</si>
  <si>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</si>
  <si>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</si>
  <si>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</si>
  <si>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</si>
  <si>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</si>
  <si>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</si>
  <si>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</si>
  <si>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</si>
  <si>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</si>
  <si>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</si>
  <si>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</si>
  <si>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</si>
  <si>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</si>
  <si>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</si>
  <si>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</si>
  <si>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</si>
  <si>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</si>
  <si>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</si>
  <si>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</si>
  <si>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</si>
  <si>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</si>
  <si>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</si>
  <si>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</si>
  <si>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</si>
  <si>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</si>
  <si>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</si>
  <si>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</si>
  <si>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</si>
  <si>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</si>
  <si>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</si>
  <si>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</si>
  <si>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</si>
  <si>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</si>
  <si>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</si>
  <si>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</si>
  <si>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</si>
  <si>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</si>
  <si>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</si>
  <si>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</si>
  <si>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</si>
  <si>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</si>
  <si>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</si>
  <si>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</si>
  <si>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</si>
  <si>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</si>
  <si>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</si>
  <si>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</si>
  <si>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</si>
  <si>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</si>
  <si>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</si>
  <si>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</si>
  <si>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</si>
  <si>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</si>
  <si>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</si>
  <si>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</si>
  <si>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</si>
  <si>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</si>
  <si>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</si>
  <si>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</si>
  <si>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</si>
  <si>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</si>
  <si>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</si>
  <si>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</si>
  <si>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</si>
  <si>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</si>
  <si>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</si>
  <si>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</si>
  <si>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</si>
  <si>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</si>
  <si>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</si>
  <si>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</si>
  <si>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</si>
  <si>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</si>
  <si>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</si>
  <si>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</si>
  <si>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</si>
  <si>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</si>
  <si>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</si>
  <si>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</si>
  <si>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</si>
  <si>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</si>
  <si>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</si>
  <si>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</si>
  <si>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</si>
  <si>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</si>
  <si>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</si>
  <si>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</si>
  <si>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</si>
  <si>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</si>
  <si>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</si>
  <si>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</si>
  <si>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</si>
  <si>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</si>
  <si>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</si>
  <si>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</si>
  <si>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</si>
  <si>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</si>
  <si>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</si>
  <si>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</si>
  <si>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</si>
  <si>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</si>
  <si>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</si>
  <si>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</si>
  <si>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</si>
  <si>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</si>
  <si>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</si>
  <si>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</si>
  <si>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</si>
  <si>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</si>
  <si>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</si>
  <si>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</si>
  <si>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</si>
  <si>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</si>
  <si>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</si>
  <si>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</si>
  <si>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</si>
  <si>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</si>
  <si>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</si>
  <si>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</si>
  <si>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</si>
  <si>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</si>
  <si>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</si>
  <si>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</si>
  <si>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</si>
  <si>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</si>
  <si>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</si>
  <si>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</si>
  <si>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</si>
  <si>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</si>
  <si>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</si>
  <si>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</si>
  <si>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</si>
  <si>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</si>
  <si>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</si>
  <si>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</si>
  <si>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</si>
  <si>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</si>
  <si>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</si>
  <si>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</si>
  <si>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</si>
  <si>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</si>
  <si>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</si>
  <si>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</si>
  <si>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</si>
  <si>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</si>
  <si>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</si>
  <si>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</si>
  <si>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</si>
  <si>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</si>
  <si>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</si>
  <si>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</si>
  <si>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</si>
  <si>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</si>
  <si>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</si>
  <si>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</si>
  <si>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</si>
  <si>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</si>
  <si>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</si>
  <si>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</si>
  <si>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</si>
  <si>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</si>
  <si>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</si>
  <si>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</si>
  <si>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</si>
  <si>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</si>
  <si>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</si>
  <si>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</si>
  <si>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</si>
  <si>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</si>
  <si>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</si>
  <si>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</si>
  <si>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</si>
  <si>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</si>
  <si>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</si>
  <si>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</si>
  <si>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</si>
  <si>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</si>
  <si>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</si>
  <si>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</si>
  <si>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</si>
  <si>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</si>
  <si>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</si>
  <si>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</si>
  <si>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</si>
  <si>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</si>
  <si>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</si>
  <si>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</si>
  <si>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</si>
  <si>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</si>
  <si>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</si>
  <si>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</si>
  <si>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</si>
  <si>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</si>
  <si>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</si>
  <si>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</si>
  <si>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</si>
  <si>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</si>
  <si>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</si>
  <si>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</si>
  <si>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</si>
  <si>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</si>
  <si>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</si>
  <si>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</si>
  <si>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</si>
  <si>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</si>
  <si>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</si>
  <si>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</si>
  <si>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</si>
  <si>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</si>
  <si>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</si>
  <si>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</si>
  <si>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</si>
  <si>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</si>
  <si>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</si>
  <si>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</si>
  <si>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</si>
  <si>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</si>
  <si>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</si>
  <si>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</si>
  <si>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</si>
  <si>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</si>
  <si>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</si>
  <si>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</si>
  <si>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</si>
  <si>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</si>
  <si>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</si>
  <si>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</si>
  <si>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</si>
  <si>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</si>
  <si>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</si>
  <si>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</si>
  <si>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</si>
  <si>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</si>
  <si>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</si>
  <si>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</si>
  <si>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</si>
  <si>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</si>
  <si>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</si>
  <si>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</si>
  <si>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</si>
  <si>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</si>
  <si>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</si>
  <si>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</si>
  <si>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</si>
  <si>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</si>
  <si>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</si>
  <si>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</si>
  <si>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</si>
  <si>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</si>
  <si>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</si>
  <si>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</si>
  <si>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</si>
  <si>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</si>
  <si>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</si>
  <si>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</si>
  <si>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</si>
  <si>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</si>
  <si>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</si>
  <si>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</si>
  <si>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</si>
  <si>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</si>
  <si>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</si>
  <si>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</si>
  <si>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</si>
  <si>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</si>
  <si>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</si>
  <si>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</si>
  <si>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</si>
  <si>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</si>
  <si>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</si>
  <si>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</si>
  <si>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</si>
  <si>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</si>
  <si>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</si>
  <si>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</si>
  <si>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</si>
  <si>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</si>
  <si>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</si>
  <si>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</si>
  <si>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</si>
  <si>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</si>
  <si>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</si>
  <si>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</si>
  <si>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</si>
  <si>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</si>
  <si>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</si>
  <si>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</si>
  <si>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</si>
  <si>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</si>
  <si>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</si>
  <si>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</si>
  <si>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</si>
  <si>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</si>
  <si>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</si>
  <si>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</si>
  <si>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</si>
  <si>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</si>
  <si>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</si>
  <si>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</si>
  <si>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</si>
  <si>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</si>
  <si>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</si>
  <si>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</si>
  <si>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</si>
  <si>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</si>
  <si>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</si>
  <si>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</si>
  <si>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</si>
  <si>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</si>
  <si>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</si>
  <si>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</si>
  <si>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</si>
  <si>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</si>
  <si>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</si>
  <si>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</si>
  <si>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</si>
  <si>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</si>
  <si>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</si>
  <si>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</si>
  <si>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</si>
  <si>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</si>
  <si>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</si>
  <si>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</si>
  <si>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</si>
  <si>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</si>
  <si>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</si>
  <si>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</si>
  <si>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</si>
  <si>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</si>
  <si>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</si>
  <si>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</si>
  <si>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</si>
  <si>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</si>
  <si>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</si>
  <si>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</si>
  <si>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</si>
  <si>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</si>
  <si>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</si>
  <si>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</si>
  <si>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</si>
  <si>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</si>
  <si>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</si>
  <si>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</si>
  <si>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</si>
  <si>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</si>
  <si>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</si>
  <si>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</si>
  <si>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</si>
  <si>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</si>
  <si>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</si>
  <si>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</si>
  <si>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</si>
  <si>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</si>
  <si>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</si>
  <si>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</si>
  <si>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</si>
  <si>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</si>
  <si>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</si>
  <si>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</si>
  <si>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</si>
  <si>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</si>
  <si>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</si>
  <si>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</si>
  <si>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</si>
  <si>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</si>
  <si>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</si>
  <si>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</si>
  <si>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</si>
  <si>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</si>
  <si>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</si>
  <si>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</si>
  <si>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</si>
  <si>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</si>
  <si>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</si>
  <si>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</si>
  <si>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</si>
  <si>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</si>
  <si>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</si>
  <si>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</si>
  <si>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</si>
  <si>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</si>
  <si>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</si>
  <si>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</si>
  <si>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</si>
  <si>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</si>
  <si>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</si>
  <si>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</si>
  <si>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</si>
  <si>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</si>
  <si>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</si>
  <si>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</si>
  <si>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</si>
  <si>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</si>
  <si>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</si>
  <si>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</si>
  <si>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</si>
  <si>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</si>
  <si>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</si>
  <si>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</si>
  <si>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</si>
  <si>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</si>
  <si>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</si>
  <si>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</si>
  <si>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</si>
  <si>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</si>
  <si>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</si>
  <si>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</si>
  <si>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</si>
  <si>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</si>
  <si>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</si>
  <si>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</si>
  <si>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</si>
  <si>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</si>
  <si>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</si>
  <si>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</si>
  <si>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</si>
  <si>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</si>
  <si>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</si>
  <si>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</si>
  <si>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</si>
  <si>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</si>
  <si>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</si>
  <si>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</si>
  <si>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</si>
  <si>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</si>
  <si>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</si>
  <si>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</si>
  <si>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</si>
  <si>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</si>
  <si>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</si>
  <si>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</si>
  <si>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</si>
  <si>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</si>
  <si>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</si>
  <si>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</si>
  <si>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</si>
  <si>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</si>
  <si>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</si>
  <si>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</si>
  <si>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</si>
  <si>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</si>
  <si>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</si>
  <si>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</si>
  <si>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</si>
  <si>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</si>
  <si>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</si>
  <si>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</si>
  <si>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</si>
  <si>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</si>
  <si>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</si>
  <si>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</si>
  <si>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</si>
  <si>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</si>
  <si>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</si>
  <si>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</si>
  <si>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</si>
  <si>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</si>
  <si>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</si>
  <si>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</si>
  <si>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</si>
  <si>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</si>
  <si>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</si>
  <si>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</si>
  <si>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</si>
  <si>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</si>
  <si>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</si>
  <si>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</si>
  <si>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</si>
  <si>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</si>
  <si>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</si>
  <si>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</si>
  <si>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</si>
  <si>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</si>
  <si>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</si>
  <si>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</si>
  <si>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</si>
  <si>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</si>
  <si>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</si>
  <si>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</si>
  <si>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</si>
  <si>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</si>
  <si>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</si>
  <si>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</si>
  <si>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</si>
  <si>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</si>
  <si>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</si>
  <si>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</si>
  <si>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</si>
  <si>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</si>
  <si>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</si>
  <si>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</si>
  <si>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</si>
  <si>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</si>
  <si>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</si>
  <si>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</si>
  <si>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</si>
  <si>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</si>
  <si>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</si>
  <si>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</si>
  <si>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</si>
  <si>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</si>
  <si>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</si>
  <si>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</si>
  <si>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</si>
  <si>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</si>
  <si>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</si>
  <si>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</si>
  <si>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</si>
  <si>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</si>
  <si>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</si>
  <si>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</si>
  <si>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</si>
  <si>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</si>
  <si>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</si>
  <si>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</si>
  <si>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</si>
  <si>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</si>
  <si>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</si>
  <si>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</si>
  <si>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</si>
  <si>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</si>
  <si>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</si>
  <si>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</si>
  <si>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</si>
  <si>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</si>
  <si>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</si>
  <si>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</si>
  <si>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</si>
  <si>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</si>
  <si>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</si>
  <si>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</si>
  <si>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</si>
  <si>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</si>
  <si>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</si>
  <si>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</si>
  <si>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</si>
  <si>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</si>
  <si>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</si>
  <si>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</si>
  <si>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</si>
  <si>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</si>
  <si>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</si>
  <si>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</si>
  <si>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</si>
  <si>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</si>
  <si>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</si>
  <si>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</si>
  <si>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</si>
  <si>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</si>
  <si>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</si>
  <si>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</si>
  <si>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</si>
  <si>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</si>
  <si>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</si>
  <si>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</si>
  <si>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</si>
  <si>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</si>
  <si>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</si>
  <si>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</si>
  <si>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</si>
  <si>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</si>
  <si>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</si>
  <si>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</si>
  <si>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</si>
  <si>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</si>
  <si>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</si>
  <si>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</si>
  <si>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</si>
  <si>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</si>
  <si>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</si>
  <si>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</si>
  <si>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</si>
  <si>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</si>
  <si>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</si>
  <si>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</si>
  <si>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</si>
  <si>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</si>
  <si>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</si>
  <si>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</si>
  <si>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</si>
  <si>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</si>
  <si>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</si>
  <si>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</si>
  <si>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</si>
  <si>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</si>
  <si>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</si>
  <si>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</si>
  <si>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</si>
  <si>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</si>
  <si>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</si>
  <si>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</si>
  <si>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</si>
  <si>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</si>
  <si>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</si>
  <si>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</si>
  <si>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</si>
  <si>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</si>
  <si>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</si>
  <si>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</si>
  <si>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</si>
  <si>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</si>
  <si>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</si>
  <si>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</si>
  <si>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</si>
  <si>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</si>
  <si>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</si>
  <si>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</si>
  <si>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</si>
  <si>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</si>
  <si>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</si>
  <si>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</si>
  <si>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</si>
  <si>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</si>
  <si>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</si>
  <si>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</si>
  <si>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</si>
  <si>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</si>
  <si>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</si>
  <si>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</si>
  <si>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</si>
  <si>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</si>
  <si>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</si>
  <si>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</si>
  <si>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</si>
  <si>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</si>
  <si>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</si>
  <si>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</si>
  <si>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</si>
  <si>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</si>
  <si>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</si>
  <si>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</si>
  <si>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</si>
  <si>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</si>
  <si>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</si>
  <si>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</si>
  <si>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</si>
  <si>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</si>
  <si>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</si>
  <si>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</si>
  <si>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</si>
  <si>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</si>
  <si>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</si>
  <si>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</si>
  <si>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</si>
  <si>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</si>
  <si>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</si>
  <si>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</si>
  <si>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</si>
  <si>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</si>
  <si>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</si>
  <si>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</si>
  <si>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</si>
  <si>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</si>
  <si>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</si>
  <si>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</si>
  <si>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</si>
  <si>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</si>
  <si>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</si>
  <si>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</si>
  <si>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</si>
  <si>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</si>
  <si>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</si>
  <si>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</si>
  <si>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</si>
  <si>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</si>
  <si>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</si>
  <si>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</si>
  <si>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</si>
  <si>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</si>
  <si>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</si>
  <si>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</si>
  <si>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</si>
  <si>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</si>
  <si>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</si>
  <si>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</si>
  <si>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</si>
  <si>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</si>
  <si>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</si>
  <si>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</si>
  <si>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</si>
  <si>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</si>
  <si>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</si>
  <si>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</si>
  <si>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</si>
  <si>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</si>
  <si>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</si>
  <si>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</si>
  <si>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</si>
  <si>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</si>
  <si>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</si>
  <si>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</si>
  <si>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</si>
  <si>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</si>
  <si>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</si>
  <si>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</si>
  <si>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</si>
  <si>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</si>
  <si>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</si>
  <si>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</si>
  <si>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</si>
  <si>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</si>
  <si>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</si>
  <si>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</si>
  <si>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</si>
  <si>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</si>
  <si>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</si>
  <si>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</si>
  <si>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</si>
  <si>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</si>
  <si>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</si>
  <si>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</si>
  <si>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</si>
  <si>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</si>
  <si>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</si>
  <si>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</si>
  <si>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</si>
  <si>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</si>
  <si>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</si>
  <si>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</si>
  <si>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</si>
  <si>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</si>
  <si>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</si>
  <si>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</si>
  <si>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</si>
  <si>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</si>
  <si>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</si>
  <si>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</si>
  <si>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</si>
  <si>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</si>
  <si>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</si>
  <si>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</si>
  <si>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</si>
  <si>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</si>
  <si>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</si>
  <si>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</si>
  <si>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</si>
  <si>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</si>
  <si>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</si>
  <si>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</si>
  <si>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</si>
  <si>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</si>
  <si>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</si>
  <si>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</si>
  <si>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</si>
  <si>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</si>
  <si>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</si>
  <si>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</si>
  <si>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</si>
  <si>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</si>
  <si>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</si>
  <si>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</si>
  <si>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</si>
  <si>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</si>
  <si>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</si>
  <si>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</si>
  <si>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</si>
  <si>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</si>
  <si>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</si>
  <si>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</si>
  <si>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</si>
  <si>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</si>
  <si>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</si>
  <si>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</si>
  <si>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</si>
  <si>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</si>
  <si>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</si>
  <si>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</si>
  <si>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</si>
  <si>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</si>
  <si>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</si>
  <si>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</si>
  <si>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</si>
  <si>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</si>
  <si>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</si>
  <si>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</si>
  <si>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</si>
  <si>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</si>
  <si>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</si>
  <si>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</si>
  <si>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</si>
  <si>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</si>
  <si>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</si>
  <si>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</si>
  <si>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</si>
  <si>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</si>
  <si>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</si>
  <si>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</si>
  <si>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</si>
  <si>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</si>
  <si>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</si>
  <si>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</si>
  <si>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</si>
  <si>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</si>
  <si>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</si>
  <si>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</si>
  <si>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</si>
  <si>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</si>
  <si>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</si>
  <si>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</si>
  <si>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</si>
  <si>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</si>
  <si>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</si>
  <si>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</si>
  <si>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</si>
  <si>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</si>
  <si>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</si>
  <si>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</si>
  <si>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</si>
  <si>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</si>
  <si>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</si>
  <si>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</si>
  <si>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</si>
  <si>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</si>
  <si>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</si>
  <si>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</si>
  <si>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</si>
  <si>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</si>
  <si>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</si>
  <si>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</si>
  <si>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</si>
  <si>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</si>
  <si>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</si>
  <si>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</si>
  <si>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</si>
  <si>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</si>
  <si>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</si>
  <si>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</si>
  <si>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</si>
  <si>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</si>
  <si>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</si>
  <si>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</si>
  <si>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</si>
  <si>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</si>
  <si>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</si>
  <si>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</si>
  <si>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</si>
  <si>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</si>
  <si>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</si>
  <si>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</si>
  <si>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</si>
  <si>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</si>
  <si>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</si>
  <si>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</si>
  <si>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</si>
  <si>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</si>
  <si>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</si>
  <si>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</si>
  <si>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</si>
  <si>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</si>
  <si>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</si>
  <si>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</si>
  <si>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</si>
  <si>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</si>
  <si>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</si>
  <si>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</si>
  <si>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</si>
  <si>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</si>
  <si>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</si>
  <si>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</si>
  <si>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</si>
  <si>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</si>
  <si>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</si>
  <si>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</si>
  <si>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</si>
  <si>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</si>
  <si>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</si>
  <si>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</si>
  <si>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</si>
  <si>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</si>
  <si>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</si>
  <si>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</si>
  <si>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</si>
  <si>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</si>
  <si>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</si>
  <si>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</si>
  <si>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</si>
  <si>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</si>
  <si>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</si>
  <si>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</si>
  <si>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</si>
  <si>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</si>
  <si>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</si>
  <si>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</si>
  <si>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</si>
  <si>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</si>
  <si>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</si>
  <si>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</si>
  <si>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</si>
  <si>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</si>
  <si>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</si>
  <si>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</si>
  <si>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</si>
  <si>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</si>
  <si>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</si>
  <si>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</si>
  <si>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</si>
  <si>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</si>
  <si>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</si>
  <si>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</si>
  <si>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</si>
  <si>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</si>
  <si>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</si>
  <si>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</si>
  <si>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</si>
  <si>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</si>
  <si>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</si>
  <si>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</si>
  <si>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</si>
  <si>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</si>
  <si>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</si>
  <si>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</si>
  <si>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</si>
  <si>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</si>
  <si>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</si>
  <si>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</si>
  <si>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</si>
  <si>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</si>
  <si>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</si>
  <si>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</si>
  <si>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</si>
  <si>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</si>
  <si>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</si>
  <si>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</si>
  <si>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</si>
  <si>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</si>
  <si>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</si>
  <si>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</si>
  <si>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</si>
  <si>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</si>
  <si>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</si>
  <si>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</si>
  <si>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</si>
  <si>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</si>
  <si>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</si>
  <si>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</si>
  <si>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</si>
  <si>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</si>
  <si>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</si>
  <si>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</si>
  <si>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</si>
  <si>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</si>
  <si>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</si>
  <si>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</si>
  <si>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</si>
  <si>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</si>
  <si>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</si>
  <si>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</si>
  <si>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</si>
  <si>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</si>
  <si>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</si>
  <si>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</si>
  <si>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</si>
  <si>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</si>
  <si>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</si>
  <si>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</si>
  <si>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</si>
  <si>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</si>
  <si>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</si>
  <si>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</si>
  <si>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</si>
  <si>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</si>
  <si>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</si>
  <si>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</si>
  <si>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</si>
  <si>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</si>
  <si>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</si>
  <si>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</si>
  <si>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</si>
  <si>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</si>
  <si>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</si>
  <si>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</si>
  <si>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</si>
  <si>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</si>
  <si>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</si>
  <si>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</si>
  <si>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</si>
  <si>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</si>
  <si>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</si>
  <si>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</si>
  <si>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</si>
  <si>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</si>
  <si>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</si>
  <si>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</si>
  <si>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</si>
  <si>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</si>
  <si>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</si>
  <si>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</si>
  <si>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</si>
  <si>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</si>
  <si>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</si>
  <si>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</si>
  <si>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</si>
  <si>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</si>
  <si>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</si>
  <si>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</si>
  <si>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</si>
  <si>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</si>
  <si>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</si>
  <si>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</si>
  <si>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</si>
  <si>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</si>
  <si>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</si>
  <si>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</si>
  <si>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</si>
  <si>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</si>
  <si>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</si>
  <si>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</si>
  <si>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</si>
  <si>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</si>
  <si>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</si>
  <si>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</si>
  <si>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</si>
  <si>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</si>
  <si>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</si>
  <si>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</si>
  <si>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</si>
  <si>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</si>
  <si>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</si>
  <si>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</si>
  <si>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</si>
  <si>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</si>
  <si>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</si>
  <si>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</si>
  <si>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</si>
  <si>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</si>
  <si>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</si>
  <si>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</si>
  <si>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</si>
  <si>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</si>
  <si>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</si>
  <si>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</si>
  <si>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</si>
  <si>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</si>
  <si>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</si>
  <si>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</si>
  <si>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</si>
  <si>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</si>
  <si>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</si>
  <si>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</si>
  <si>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</si>
  <si>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</si>
  <si>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</si>
  <si>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</si>
  <si>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</si>
  <si>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</si>
  <si>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</si>
  <si>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</si>
  <si>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</si>
  <si>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</si>
  <si>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</si>
  <si>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</si>
  <si>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</si>
  <si>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</si>
  <si>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</si>
  <si>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</si>
  <si>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</si>
  <si>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</si>
  <si>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</si>
  <si>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</si>
  <si>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</si>
  <si>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</si>
  <si>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</si>
  <si>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</si>
  <si>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</si>
  <si>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</si>
  <si>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</si>
  <si>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</si>
  <si>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</si>
  <si>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</si>
  <si>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</si>
  <si>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</si>
  <si>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</si>
  <si>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</si>
  <si>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</si>
  <si>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</si>
  <si>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</si>
  <si>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</si>
  <si>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</si>
  <si>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</si>
  <si>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</si>
  <si>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</si>
  <si>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</si>
  <si>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</si>
  <si>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</si>
  <si>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</si>
  <si>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</si>
  <si>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</si>
  <si>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</si>
  <si>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</si>
  <si>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</si>
  <si>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</si>
  <si>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</si>
  <si>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</si>
  <si>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</si>
  <si>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</si>
  <si>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</si>
  <si>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</si>
  <si>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</si>
  <si>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</si>
  <si>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</si>
  <si>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</si>
  <si>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</si>
  <si>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</si>
  <si>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</si>
  <si>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</si>
  <si>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</si>
  <si>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</si>
  <si>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</si>
  <si>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</si>
  <si>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</si>
  <si>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</si>
  <si>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</si>
  <si>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</si>
  <si>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</si>
  <si>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</si>
  <si>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</si>
  <si>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</si>
  <si>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</si>
  <si>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</si>
  <si>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</si>
  <si>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</si>
  <si>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</si>
  <si>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</si>
  <si>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</si>
  <si>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</si>
  <si>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</si>
  <si>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</si>
  <si>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</si>
  <si>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</si>
  <si>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</si>
  <si>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</si>
  <si>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</si>
  <si>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</si>
  <si>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</si>
  <si>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</si>
  <si>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</si>
  <si>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</si>
  <si>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</si>
  <si>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</si>
  <si>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</si>
  <si>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</si>
  <si>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</si>
  <si>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</si>
  <si>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</si>
  <si>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</si>
  <si>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</si>
  <si>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</si>
  <si>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</si>
  <si>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</si>
  <si>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</si>
  <si>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</si>
  <si>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</si>
  <si>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</si>
  <si>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</si>
  <si>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</si>
  <si>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</si>
  <si>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</si>
  <si>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</si>
  <si>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</si>
  <si>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</si>
  <si>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</si>
  <si>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</si>
  <si>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</si>
  <si>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</si>
  <si>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</si>
  <si>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</si>
  <si>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</si>
  <si>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</si>
  <si>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</si>
  <si>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</si>
  <si>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</si>
  <si>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</si>
  <si>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</si>
  <si>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</si>
  <si>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</si>
  <si>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</si>
  <si>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</si>
  <si>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</si>
  <si>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</si>
  <si>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</si>
  <si>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</si>
  <si>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</si>
  <si>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</si>
  <si>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</si>
  <si>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</si>
  <si>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</si>
  <si>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</si>
  <si>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</si>
  <si>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</si>
  <si>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</si>
  <si>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</si>
  <si>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</si>
  <si>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</si>
  <si>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</si>
  <si>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</si>
  <si>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</si>
  <si>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</si>
  <si>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</si>
  <si>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</si>
  <si>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</si>
  <si>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</si>
  <si>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</si>
  <si>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</si>
  <si>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</si>
  <si>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</si>
  <si>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</si>
  <si>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</si>
  <si>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</si>
  <si>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</si>
  <si>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</si>
  <si>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</si>
  <si>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</si>
  <si>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</si>
  <si>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</si>
  <si>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</si>
  <si>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</si>
  <si>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</si>
  <si>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</si>
  <si>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</si>
  <si>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</si>
  <si>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</si>
  <si>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</si>
  <si>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</si>
  <si>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</si>
  <si>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</si>
  <si>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</si>
  <si>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</si>
  <si>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</si>
  <si>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</si>
  <si>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</si>
  <si>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</si>
  <si>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</si>
  <si>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</si>
  <si>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</si>
  <si>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</si>
  <si>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</si>
  <si>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</si>
  <si>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</si>
  <si>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</si>
  <si>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</si>
  <si>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</si>
  <si>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</si>
  <si>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</si>
  <si>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</si>
  <si>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</si>
  <si>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</si>
  <si>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</si>
  <si>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</si>
  <si>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</si>
  <si>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</si>
  <si>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</si>
  <si>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</si>
  <si>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</si>
  <si>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</si>
  <si>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</si>
  <si>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</si>
  <si>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</si>
  <si>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</si>
  <si>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</si>
  <si>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</si>
  <si>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</si>
  <si>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</si>
  <si>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</si>
  <si>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</si>
  <si>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</si>
  <si>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</si>
  <si>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</si>
  <si>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</si>
  <si>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</si>
  <si>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</si>
  <si>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</si>
  <si>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</si>
  <si>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</si>
  <si>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</si>
  <si>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</si>
  <si>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</si>
  <si>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</si>
  <si>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</si>
  <si>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</si>
  <si>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</si>
  <si>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</si>
  <si>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</si>
  <si>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</si>
  <si>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</si>
  <si>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</si>
  <si>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</si>
  <si>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</si>
  <si>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</si>
  <si>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</si>
  <si>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</si>
  <si>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</si>
  <si>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</si>
  <si>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</si>
  <si>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</si>
  <si>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</si>
  <si>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</si>
  <si>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</si>
  <si>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</si>
  <si>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</si>
  <si>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</si>
  <si>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</si>
  <si>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</si>
  <si>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</si>
  <si>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</si>
  <si>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</si>
  <si>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</si>
  <si>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</si>
  <si>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</si>
  <si>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</si>
  <si>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</si>
  <si>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</si>
  <si>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</si>
  <si>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</si>
  <si>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</si>
  <si>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</si>
  <si>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</si>
  <si>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</si>
  <si>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</si>
  <si>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</si>
  <si>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</si>
  <si>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</si>
  <si>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</si>
  <si>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</si>
  <si>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</si>
  <si>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</si>
  <si>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</si>
  <si>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</si>
  <si>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</si>
  <si>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</si>
  <si>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</si>
  <si>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</si>
  <si>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</si>
  <si>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</si>
  <si>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</si>
  <si>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</si>
  <si>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</si>
  <si>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</si>
  <si>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</si>
  <si>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</si>
  <si>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</si>
  <si>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</si>
  <si>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</si>
  <si>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</si>
  <si>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</si>
  <si>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</si>
  <si>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</si>
  <si>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</si>
  <si>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</si>
  <si>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</si>
  <si>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</si>
  <si>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</si>
  <si>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</si>
  <si>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</si>
  <si>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</si>
  <si>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</si>
  <si>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</si>
  <si>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</si>
  <si>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</si>
  <si>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</si>
  <si>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</si>
  <si>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</si>
  <si>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</si>
  <si>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</si>
  <si>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</si>
  <si>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</si>
  <si>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</si>
  <si>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</si>
  <si>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</si>
  <si>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</si>
  <si>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</si>
  <si>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</si>
  <si>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</si>
  <si>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</si>
  <si>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</si>
  <si>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</si>
  <si>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</si>
  <si>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</si>
  <si>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</si>
  <si>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</si>
  <si>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</si>
  <si>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</si>
  <si>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</si>
  <si>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</si>
  <si>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</si>
  <si>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</si>
  <si>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</si>
  <si>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</si>
  <si>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</si>
  <si>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</si>
  <si>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</si>
  <si>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</si>
  <si>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</si>
  <si>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</si>
  <si>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</si>
  <si>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</si>
  <si>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</si>
  <si>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</si>
  <si>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</si>
  <si>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</si>
  <si>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</si>
  <si>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</si>
  <si>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</si>
  <si>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</si>
  <si>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</si>
  <si>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</si>
  <si>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</si>
  <si>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</si>
  <si>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</si>
  <si>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</si>
  <si>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</si>
  <si>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</si>
  <si>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</si>
  <si>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</si>
  <si>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</si>
  <si>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</si>
  <si>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</si>
  <si>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</si>
  <si>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</si>
  <si>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</si>
  <si>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</si>
  <si>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</si>
  <si>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</si>
  <si>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</si>
  <si>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</si>
  <si>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</si>
  <si>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</si>
  <si>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</si>
  <si>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</si>
  <si>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</si>
  <si>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</si>
  <si>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</si>
  <si>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</si>
  <si>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</si>
  <si>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</si>
  <si>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</si>
  <si>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</si>
  <si>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</si>
  <si>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</si>
  <si>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</si>
  <si>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</si>
  <si>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</si>
  <si>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</si>
  <si>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</si>
  <si>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</si>
  <si>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</si>
  <si>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</si>
  <si>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</si>
  <si>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</si>
  <si>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</si>
  <si>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</si>
  <si>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</si>
  <si>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</si>
  <si>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</si>
  <si>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</si>
  <si>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</si>
  <si>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</si>
  <si>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</si>
  <si>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</si>
  <si>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</si>
  <si>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</si>
  <si>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</si>
  <si>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</si>
  <si>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</si>
  <si>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</si>
  <si>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</si>
  <si>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</si>
  <si>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</si>
  <si>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</si>
  <si>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</si>
  <si>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</si>
  <si>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</si>
  <si>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</si>
  <si>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</si>
  <si>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</si>
  <si>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</si>
  <si>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</si>
  <si>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</si>
  <si>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</si>
  <si>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</si>
  <si>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</si>
  <si>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</si>
  <si>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</si>
  <si>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</si>
  <si>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</si>
  <si>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</si>
  <si>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</si>
  <si>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</si>
  <si>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</si>
  <si>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</si>
  <si>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</si>
  <si>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</si>
  <si>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</si>
  <si>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</si>
  <si>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</si>
  <si>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</si>
  <si>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</si>
  <si>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</si>
  <si>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</si>
  <si>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</si>
  <si>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</si>
  <si>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</si>
  <si>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</si>
  <si>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</si>
  <si>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</si>
  <si>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</si>
  <si>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</si>
  <si>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</si>
  <si>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</si>
  <si>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</si>
  <si>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</si>
  <si>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</si>
  <si>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</si>
  <si>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</si>
  <si>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</si>
  <si>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</si>
  <si>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</si>
  <si>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</si>
  <si>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</si>
  <si>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</si>
  <si>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</si>
  <si>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</si>
  <si>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</si>
  <si>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</si>
  <si>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</si>
  <si>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</si>
  <si>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</si>
  <si>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</si>
  <si>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</si>
  <si>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</si>
  <si>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</si>
  <si>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</si>
  <si>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</si>
  <si>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</si>
  <si>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</si>
  <si>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</si>
  <si>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</si>
  <si>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</si>
  <si>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</si>
  <si>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</si>
  <si>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</si>
  <si>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</si>
  <si>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</si>
  <si>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</si>
  <si>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</si>
  <si>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</si>
  <si>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</si>
  <si>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</si>
  <si>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</si>
  <si>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</si>
  <si>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</si>
  <si>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</si>
  <si>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</si>
  <si>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</si>
  <si>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</si>
  <si>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</si>
  <si>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</si>
  <si>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</si>
  <si>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</si>
  <si>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</si>
  <si>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</si>
  <si>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</si>
  <si>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</si>
  <si>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</si>
  <si>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</si>
  <si>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</si>
  <si>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</si>
  <si>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</si>
  <si>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</si>
  <si>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</si>
  <si>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</si>
  <si>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</si>
  <si>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</si>
  <si>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</si>
  <si>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</si>
  <si>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</si>
  <si>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</si>
  <si>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</si>
  <si>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</si>
  <si>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</si>
  <si>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</si>
  <si>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</si>
  <si>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</si>
  <si>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</si>
  <si>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</si>
  <si>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</si>
  <si>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</si>
  <si>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</si>
  <si>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</si>
  <si>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</si>
  <si>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</si>
  <si>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</si>
  <si>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</si>
  <si>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</si>
  <si>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</si>
  <si>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</si>
  <si>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</si>
  <si>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</si>
  <si>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</si>
  <si>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</si>
  <si>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</si>
  <si>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</si>
  <si>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</si>
  <si>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</si>
  <si>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</si>
  <si>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</si>
  <si>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</si>
  <si>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</si>
  <si>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</si>
  <si>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</si>
  <si>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</si>
  <si>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</si>
  <si>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</si>
  <si>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</si>
  <si>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</si>
  <si>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</si>
  <si>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</si>
  <si>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</si>
  <si>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</si>
  <si>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</si>
  <si>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</si>
  <si>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</si>
  <si>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</si>
  <si>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</si>
  <si>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</si>
  <si>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</si>
  <si>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</si>
  <si>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</si>
  <si>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</si>
  <si>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</si>
  <si>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</si>
  <si>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</si>
  <si>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</si>
  <si>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</si>
  <si>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</si>
  <si>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</si>
  <si>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</si>
  <si>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</si>
  <si>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</si>
  <si>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</si>
  <si>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</si>
  <si>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</si>
  <si>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</si>
  <si>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</si>
  <si>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</si>
  <si>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</si>
  <si>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</si>
  <si>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</si>
  <si>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</si>
  <si>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</si>
  <si>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</si>
  <si>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</si>
  <si>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</si>
  <si>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</si>
  <si>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</si>
  <si>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</si>
  <si>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</si>
  <si>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</si>
  <si>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</si>
  <si>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</si>
  <si>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</si>
  <si>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</si>
  <si>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</si>
  <si>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</si>
  <si>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</si>
  <si>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</si>
  <si>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</si>
  <si>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</si>
  <si>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</si>
  <si>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</si>
  <si>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</si>
  <si>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</si>
  <si>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</si>
  <si>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</si>
  <si>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</si>
  <si>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</si>
  <si>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</si>
  <si>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</si>
  <si>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</si>
  <si>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</si>
  <si>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</si>
  <si>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</si>
  <si>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</si>
  <si>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</si>
  <si>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</si>
  <si>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</si>
  <si>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</si>
  <si>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</si>
  <si>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</si>
  <si>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</si>
  <si>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</si>
  <si>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</si>
  <si>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</si>
  <si>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</si>
  <si>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</si>
  <si>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</si>
  <si>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</si>
  <si>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</si>
  <si>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</si>
  <si>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</si>
  <si>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</si>
  <si>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</si>
  <si>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</si>
  <si>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</si>
  <si>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</si>
  <si>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</si>
  <si>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</si>
  <si>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</si>
  <si>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</si>
  <si>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</si>
  <si>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</si>
  <si>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</si>
  <si>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</si>
  <si>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</si>
  <si>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</si>
  <si>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</si>
  <si>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</si>
  <si>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</si>
  <si>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</si>
  <si>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</si>
  <si>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</si>
  <si>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</si>
  <si>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</si>
  <si>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</si>
  <si>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</si>
  <si>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</si>
  <si>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</si>
  <si>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</si>
  <si>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</si>
  <si>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</si>
  <si>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</si>
  <si>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</si>
  <si>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</si>
  <si>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</si>
  <si>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</si>
  <si>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</si>
  <si>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</si>
  <si>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</si>
  <si>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</si>
  <si>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</si>
  <si>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</si>
  <si>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</si>
  <si>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</si>
  <si>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</si>
  <si>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</si>
  <si>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</si>
  <si>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</si>
  <si>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</si>
  <si>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</si>
  <si>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</si>
  <si>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</si>
  <si>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</si>
  <si>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</si>
  <si>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</si>
  <si>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</si>
  <si>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</si>
  <si>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</si>
  <si>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</si>
  <si>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</si>
  <si>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</si>
  <si>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</si>
  <si>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</si>
  <si>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</si>
  <si>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</si>
  <si>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</si>
  <si>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</si>
  <si>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</si>
  <si>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</si>
  <si>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</si>
  <si>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</si>
  <si>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</si>
  <si>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</si>
  <si>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</si>
  <si>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</si>
  <si>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</si>
  <si>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</si>
  <si>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</si>
  <si>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</si>
  <si>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</si>
  <si>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</si>
  <si>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</si>
  <si>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</si>
  <si>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</si>
  <si>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</si>
  <si>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</si>
  <si>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</si>
  <si>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</si>
  <si>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</si>
  <si>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</si>
  <si>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</si>
  <si>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</si>
  <si>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</si>
  <si>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</si>
  <si>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</si>
  <si>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</si>
  <si>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</si>
  <si>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</si>
  <si>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</si>
  <si>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</si>
  <si>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</si>
  <si>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</si>
  <si>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</si>
  <si>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</si>
  <si>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</si>
  <si>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</si>
  <si>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</si>
  <si>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</si>
  <si>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</si>
  <si>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</si>
  <si>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</si>
  <si>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</si>
  <si>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</si>
  <si>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</si>
  <si>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</si>
  <si>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</si>
  <si>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</si>
  <si>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</si>
  <si>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</si>
  <si>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</si>
  <si>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</si>
  <si>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</si>
  <si>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</si>
  <si>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</si>
  <si>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</si>
  <si>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</si>
  <si>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</si>
  <si>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</si>
  <si>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</si>
  <si>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</si>
  <si>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</si>
  <si>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</si>
  <si>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</si>
  <si>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</si>
  <si>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</si>
  <si>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</si>
  <si>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</si>
  <si>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</si>
  <si>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</si>
  <si>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</si>
  <si>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</si>
  <si>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</si>
  <si>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</si>
  <si>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</si>
  <si>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</si>
  <si>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</si>
  <si>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</si>
  <si>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</si>
  <si>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</si>
  <si>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</si>
  <si>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</si>
  <si>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</si>
  <si>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</si>
  <si>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</si>
  <si>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</si>
  <si>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</si>
  <si>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</si>
  <si>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</si>
  <si>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</si>
  <si>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</si>
  <si>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</si>
  <si>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</si>
  <si>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</si>
  <si>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</si>
  <si>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</si>
  <si>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</si>
  <si>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</si>
  <si>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</si>
  <si>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</si>
  <si>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</si>
  <si>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</si>
  <si>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</si>
  <si>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</si>
  <si>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</si>
  <si>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</si>
  <si>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</si>
  <si>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</si>
  <si>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</si>
  <si>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</si>
  <si>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</si>
  <si>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</si>
  <si>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</si>
  <si>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</si>
  <si>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</si>
  <si>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</si>
  <si>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</si>
  <si>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</si>
  <si>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</si>
  <si>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</si>
  <si>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</si>
  <si>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</si>
  <si>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</si>
  <si>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</si>
  <si>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</si>
  <si>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</si>
  <si>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</si>
  <si>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</si>
  <si>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</si>
  <si>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</si>
  <si>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</si>
  <si>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</si>
  <si>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</si>
  <si>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</si>
  <si>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</si>
  <si>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</si>
  <si>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</si>
  <si>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</si>
  <si>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</si>
  <si>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</si>
  <si>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</si>
  <si>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</si>
  <si>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</si>
  <si>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</si>
  <si>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</si>
  <si>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</si>
  <si>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</si>
  <si>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</si>
  <si>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</si>
  <si>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</si>
  <si>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</si>
  <si>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</si>
  <si>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</si>
  <si>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</si>
  <si>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</si>
  <si>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</si>
  <si>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</si>
  <si>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</si>
  <si>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</si>
  <si>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</si>
  <si>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</si>
  <si>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</si>
  <si>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</si>
  <si>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</si>
  <si>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</si>
  <si>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</si>
  <si>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</si>
  <si>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</si>
  <si>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</si>
  <si>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</si>
  <si>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</si>
  <si>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</si>
  <si>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</si>
  <si>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</si>
  <si>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</si>
  <si>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</si>
  <si>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</si>
  <si>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</si>
  <si>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</si>
  <si>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</si>
  <si>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</si>
  <si>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</si>
  <si>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</si>
  <si>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</si>
  <si>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</si>
  <si>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</si>
  <si>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</si>
  <si>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</si>
  <si>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</si>
  <si>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</si>
  <si>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</si>
  <si>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</si>
  <si>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</si>
  <si>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</si>
  <si>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</si>
  <si>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</si>
  <si>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</si>
  <si>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</si>
  <si>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</si>
  <si>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</si>
  <si>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</si>
  <si>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</si>
  <si>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</si>
  <si>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</si>
  <si>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</si>
  <si>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</si>
  <si>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</si>
  <si>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</si>
  <si>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</si>
  <si>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</si>
  <si>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</si>
  <si>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</si>
  <si>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</si>
  <si>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</si>
  <si>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</si>
  <si>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</si>
  <si>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</si>
  <si>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</si>
  <si>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</si>
  <si>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</si>
  <si>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</si>
  <si>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</si>
  <si>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</si>
  <si>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</si>
  <si>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</si>
  <si>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</si>
  <si>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</si>
  <si>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</si>
  <si>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</si>
  <si>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</si>
  <si>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</si>
  <si>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</si>
  <si>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</si>
  <si>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</si>
  <si>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</si>
  <si>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</si>
  <si>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</si>
  <si>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</si>
  <si>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</si>
  <si>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</si>
  <si>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</si>
  <si>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</si>
  <si>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</si>
  <si>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</si>
  <si>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</si>
  <si>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</si>
  <si>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</si>
  <si>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</si>
  <si>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</si>
  <si>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</si>
  <si>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</si>
  <si>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</si>
  <si>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</si>
  <si>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</si>
  <si>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</si>
  <si>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</si>
  <si>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</si>
  <si>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</si>
  <si>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</si>
  <si>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</si>
  <si>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</si>
  <si>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</si>
  <si>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</si>
  <si>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</si>
  <si>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</si>
  <si>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</si>
  <si>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</si>
  <si>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</si>
  <si>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</si>
  <si>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</si>
  <si>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</si>
  <si>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</si>
  <si>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</si>
  <si>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</si>
  <si>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</si>
  <si>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</si>
  <si>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</si>
  <si>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</si>
  <si>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</si>
  <si>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</si>
  <si>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</si>
  <si>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</si>
  <si>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</si>
  <si>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</si>
  <si>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</si>
  <si>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</si>
  <si>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</si>
  <si>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</si>
  <si>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</si>
  <si>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</si>
  <si>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</si>
  <si>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</si>
  <si>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</si>
  <si>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</si>
  <si>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</si>
  <si>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</si>
  <si>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</si>
  <si>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</si>
  <si>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</si>
  <si>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</si>
  <si>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</si>
  <si>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</si>
  <si>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</si>
  <si>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</si>
  <si>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</si>
  <si>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</si>
  <si>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</si>
  <si>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</si>
  <si>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</si>
  <si>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</si>
  <si>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</si>
  <si>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</si>
  <si>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</si>
  <si>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</si>
  <si>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</si>
  <si>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</si>
  <si>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</si>
  <si>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</si>
  <si>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</si>
  <si>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</si>
  <si>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</si>
  <si>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</si>
  <si>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</si>
  <si>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</si>
  <si>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</si>
  <si>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</si>
  <si>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</si>
  <si>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</si>
  <si>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</si>
  <si>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</si>
  <si>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</si>
  <si>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</si>
  <si>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</si>
  <si>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</si>
  <si>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</si>
  <si>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</si>
  <si>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</si>
  <si>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</si>
  <si>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</si>
  <si>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</si>
  <si>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</si>
  <si>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</si>
  <si>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</si>
  <si>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</si>
  <si>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</si>
  <si>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</si>
  <si>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</si>
  <si>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</si>
  <si>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</si>
  <si>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</si>
  <si>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</si>
  <si>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</si>
  <si>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</si>
  <si>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</si>
  <si>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</si>
  <si>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</si>
  <si>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</si>
  <si>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</si>
  <si>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</si>
  <si>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</si>
  <si>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</si>
  <si>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</si>
  <si>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</si>
  <si>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</si>
  <si>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</si>
  <si>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</si>
  <si>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</si>
  <si>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</si>
  <si>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</si>
  <si>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</si>
  <si>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</si>
  <si>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</si>
  <si>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</si>
  <si>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</si>
  <si>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</si>
  <si>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</si>
  <si>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</si>
  <si>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</si>
  <si>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</si>
  <si>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</si>
  <si>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</si>
  <si>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</si>
  <si>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</si>
  <si>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</si>
  <si>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</si>
  <si>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</si>
  <si>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</si>
  <si>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</si>
  <si>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</si>
  <si>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</si>
  <si>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</si>
  <si>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</si>
  <si>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</si>
  <si>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</si>
  <si>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</si>
  <si>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</si>
  <si>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</si>
  <si>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</si>
  <si>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</si>
  <si>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</si>
  <si>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</si>
  <si>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</si>
  <si>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</si>
  <si>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</si>
  <si>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</si>
  <si>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</si>
  <si>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</si>
  <si>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</si>
  <si>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</si>
  <si>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</si>
  <si>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</si>
  <si>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</si>
  <si>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</si>
  <si>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</si>
  <si>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</si>
  <si>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</si>
  <si>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</si>
  <si>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</si>
  <si>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</si>
  <si>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</si>
  <si>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</si>
  <si>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</si>
  <si>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</si>
  <si>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</si>
  <si>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</si>
  <si>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</si>
  <si>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</si>
  <si>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</si>
  <si>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</si>
  <si>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</si>
  <si>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</si>
  <si>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</si>
  <si>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</si>
  <si>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</si>
  <si>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</si>
  <si>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</si>
  <si>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</si>
  <si>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</si>
  <si>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</si>
  <si>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</si>
  <si>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</si>
  <si>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</si>
  <si>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</si>
  <si>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</si>
  <si>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</si>
  <si>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</si>
  <si>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</si>
  <si>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</si>
  <si>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</si>
  <si>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</si>
  <si>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</si>
  <si>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</si>
  <si>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</si>
  <si>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</si>
  <si>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</si>
  <si>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</si>
  <si>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</si>
  <si>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</si>
  <si>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</si>
  <si>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</si>
  <si>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</si>
  <si>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</si>
  <si>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</si>
  <si>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</si>
  <si>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</si>
  <si>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</si>
  <si>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</si>
  <si>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</si>
  <si>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</si>
  <si>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</si>
  <si>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</si>
  <si>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</si>
  <si>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</si>
  <si>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</si>
  <si>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</si>
  <si>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</si>
  <si>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</si>
  <si>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</si>
  <si>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</si>
  <si>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</si>
  <si>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</si>
  <si>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</si>
  <si>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</si>
  <si>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</si>
  <si>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</si>
  <si>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</si>
  <si>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</si>
  <si>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</si>
  <si>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</si>
  <si>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</si>
  <si>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</si>
  <si>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</si>
  <si>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</si>
  <si>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</si>
  <si>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</si>
  <si>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</si>
  <si>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</si>
  <si>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</si>
  <si>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</si>
  <si>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</si>
  <si>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</si>
  <si>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</si>
  <si>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</si>
  <si>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</si>
  <si>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</si>
  <si>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</si>
  <si>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</si>
  <si>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</si>
  <si>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</si>
  <si>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</si>
  <si>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</si>
  <si>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</si>
  <si>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</si>
  <si>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</si>
  <si>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</si>
  <si>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</si>
  <si>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</si>
  <si>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</si>
  <si>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</si>
  <si>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</si>
  <si>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</si>
  <si>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</si>
  <si>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</si>
  <si>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</si>
  <si>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</si>
  <si>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</si>
  <si>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</si>
  <si>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</si>
  <si>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</si>
  <si>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</si>
  <si>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</si>
  <si>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</si>
  <si>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</si>
  <si>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</si>
  <si>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</si>
  <si>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</si>
  <si>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</si>
  <si>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</si>
  <si>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</si>
  <si>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</si>
  <si>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</si>
  <si>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</si>
  <si>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</si>
  <si>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</si>
  <si>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</si>
  <si>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</si>
  <si>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</si>
  <si>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</si>
  <si>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</si>
  <si>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</si>
  <si>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</si>
  <si>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</si>
  <si>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</si>
  <si>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</si>
  <si>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</si>
  <si>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</si>
  <si>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</si>
  <si>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</si>
  <si>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</si>
  <si>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</si>
  <si>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</si>
  <si>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</si>
  <si>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</si>
  <si>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</si>
  <si>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</si>
  <si>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</si>
  <si>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</si>
  <si>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</si>
  <si>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</si>
  <si>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</si>
  <si>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</si>
  <si>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</si>
  <si>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</si>
  <si>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</si>
  <si>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</si>
  <si>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</si>
  <si>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</si>
  <si>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</si>
  <si>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</si>
  <si>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</si>
  <si>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</si>
  <si>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</si>
  <si>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</si>
  <si>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</si>
  <si>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</si>
  <si>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</si>
  <si>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</si>
  <si>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</si>
  <si>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</si>
  <si>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</si>
  <si>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</si>
  <si>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</si>
  <si>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</si>
  <si>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</si>
  <si>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</si>
  <si>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</si>
  <si>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</si>
  <si>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</si>
  <si>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</si>
  <si>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</si>
  <si>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</si>
  <si>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</si>
  <si>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</si>
  <si>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</si>
  <si>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</si>
  <si>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</si>
  <si>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</si>
  <si>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</si>
  <si>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</si>
  <si>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</si>
  <si>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</si>
  <si>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</si>
  <si>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</si>
  <si>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</si>
  <si>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</si>
  <si>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</si>
  <si>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</si>
  <si>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</si>
  <si>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</si>
  <si>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</si>
  <si>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</si>
  <si>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</si>
  <si>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</si>
  <si>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</si>
  <si>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</si>
  <si>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</si>
  <si>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</si>
  <si>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</si>
  <si>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</si>
  <si>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</si>
  <si>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</si>
  <si>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</si>
  <si>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</si>
  <si>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</si>
  <si>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</si>
  <si>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</si>
  <si>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</si>
  <si>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</si>
  <si>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</si>
  <si>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</si>
  <si>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</si>
  <si>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</si>
  <si>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</si>
  <si>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</si>
  <si>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</si>
  <si>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</si>
  <si>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</si>
  <si>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</si>
  <si>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</si>
  <si>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</si>
  <si>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</si>
  <si>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</si>
  <si>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</si>
  <si>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</si>
  <si>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</si>
  <si>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</si>
  <si>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</si>
  <si>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</si>
  <si>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</si>
  <si>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</si>
  <si>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</si>
  <si>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</si>
  <si>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</si>
  <si>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</si>
  <si>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</si>
  <si>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</si>
  <si>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</si>
  <si>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</si>
  <si>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</si>
  <si>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</si>
  <si>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</si>
  <si>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</si>
  <si>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</si>
  <si>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</si>
  <si>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</si>
  <si>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</si>
  <si>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</si>
  <si>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</si>
  <si>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</si>
  <si>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</si>
  <si>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</si>
  <si>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</si>
  <si>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</si>
  <si>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</si>
  <si>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</si>
  <si>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</si>
  <si>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</si>
  <si>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</si>
  <si>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</si>
  <si>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</si>
  <si>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</si>
  <si>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</si>
  <si>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</si>
  <si>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</si>
  <si>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</si>
  <si>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</si>
  <si>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</si>
  <si>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</si>
  <si>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</si>
  <si>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</si>
  <si>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</si>
  <si>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</si>
  <si>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</si>
  <si>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</si>
  <si>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</si>
  <si>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</si>
  <si>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</si>
  <si>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</si>
  <si>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</si>
  <si>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</si>
  <si>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</si>
  <si>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</si>
  <si>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</si>
  <si>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</si>
  <si>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</si>
  <si>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</si>
  <si>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</si>
  <si>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</si>
  <si>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</si>
  <si>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</si>
  <si>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</si>
  <si>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</si>
  <si>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</si>
  <si>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</si>
  <si>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</si>
  <si>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</si>
  <si>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</si>
  <si>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</si>
  <si>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</si>
  <si>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</si>
  <si>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</si>
  <si>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</si>
  <si>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</si>
  <si>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</si>
  <si>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</si>
  <si>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</si>
  <si>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</si>
  <si>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</si>
  <si>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</si>
  <si>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</si>
  <si>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</si>
  <si>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</si>
  <si>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</si>
  <si>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</si>
  <si>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</si>
  <si>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</si>
  <si>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</si>
  <si>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</si>
  <si>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</si>
  <si>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</si>
  <si>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</si>
  <si>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</si>
  <si>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</si>
  <si>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</si>
  <si>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</si>
  <si>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</si>
  <si>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</si>
  <si>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</si>
  <si>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</si>
  <si>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</si>
  <si>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</si>
  <si>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</si>
  <si>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</si>
  <si>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</si>
  <si>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</si>
  <si>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</si>
  <si>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</si>
  <si>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</si>
  <si>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</si>
  <si>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</si>
  <si>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</si>
  <si>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</si>
  <si>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</si>
  <si>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</si>
  <si>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</si>
  <si>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</si>
  <si>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</si>
  <si>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</si>
  <si>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</si>
  <si>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</si>
  <si>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</si>
  <si>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</si>
  <si>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</si>
  <si>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</si>
  <si>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</si>
  <si>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</si>
  <si>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</si>
  <si>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</si>
  <si>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</si>
  <si>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</si>
  <si>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</si>
  <si>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</si>
  <si>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</si>
  <si>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</si>
  <si>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</si>
  <si>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</si>
  <si>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</si>
  <si>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</si>
  <si>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</si>
  <si>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</si>
  <si>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</si>
  <si>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</si>
  <si>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</si>
  <si>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</si>
  <si>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</si>
  <si>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</si>
  <si>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</si>
  <si>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</si>
  <si>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</si>
  <si>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</si>
  <si>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</si>
  <si>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</si>
  <si>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</si>
  <si>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</si>
  <si>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</si>
  <si>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</si>
  <si>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</si>
  <si>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</si>
  <si>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</si>
  <si>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</si>
  <si>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</si>
  <si>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</si>
  <si>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</si>
  <si>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</si>
  <si>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</si>
  <si>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</si>
  <si>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</si>
  <si>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</si>
  <si>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</si>
  <si>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</si>
  <si>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</si>
  <si>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</si>
  <si>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</si>
  <si>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</si>
  <si>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</si>
  <si>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</si>
  <si>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</si>
  <si>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</si>
  <si>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</si>
  <si>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</si>
  <si>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</si>
  <si>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</si>
  <si>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</si>
  <si>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</si>
  <si>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</si>
  <si>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</si>
  <si>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</si>
  <si>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</si>
  <si>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</si>
  <si>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</si>
  <si>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</si>
  <si>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</si>
  <si>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</si>
  <si>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</si>
  <si>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</si>
  <si>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</si>
  <si>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</si>
  <si>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</si>
  <si>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</si>
  <si>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</si>
  <si>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</si>
  <si>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</si>
  <si>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</si>
  <si>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</si>
  <si>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</si>
  <si>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</si>
  <si>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</si>
  <si>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</si>
  <si>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</si>
  <si>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</si>
  <si>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</si>
  <si>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</si>
  <si>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</si>
  <si>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</si>
  <si>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</si>
  <si>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</si>
  <si>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</si>
  <si>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</si>
  <si>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</si>
  <si>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</si>
  <si>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</si>
  <si>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</si>
  <si>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</si>
  <si>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</si>
  <si>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</si>
  <si>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</si>
  <si>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</si>
  <si>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</si>
  <si>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</si>
  <si>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</si>
  <si>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</si>
  <si>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</si>
  <si>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</si>
  <si>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</si>
  <si>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</si>
  <si>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</si>
  <si>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</si>
  <si>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</si>
  <si>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</si>
  <si>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</si>
  <si>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</si>
  <si>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</si>
  <si>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</si>
  <si>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</si>
  <si>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</si>
  <si>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</si>
  <si>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</si>
  <si>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</si>
  <si>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</si>
  <si>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</si>
  <si>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</si>
  <si>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</si>
  <si>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</si>
  <si>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</si>
  <si>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</si>
  <si>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</si>
  <si>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</si>
  <si>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</si>
  <si>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</si>
  <si>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</si>
  <si>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</si>
  <si>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</si>
  <si>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</si>
  <si>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</si>
  <si>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</si>
  <si>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</si>
  <si>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</si>
  <si>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</si>
  <si>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</si>
  <si>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</si>
  <si>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</si>
  <si>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</si>
  <si>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</si>
  <si>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</si>
  <si>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</si>
  <si>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</si>
  <si>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</si>
  <si>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</si>
  <si>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</si>
  <si>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</si>
  <si>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</si>
  <si>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</si>
  <si>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</si>
  <si>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</si>
  <si>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</si>
  <si>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</si>
  <si>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</si>
  <si>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</si>
  <si>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</si>
  <si>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</si>
  <si>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</si>
  <si>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</si>
  <si>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</si>
  <si>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</si>
  <si>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</si>
  <si>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</si>
  <si>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</si>
  <si>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</si>
  <si>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</si>
  <si>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</si>
  <si>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</si>
  <si>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</si>
  <si>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</si>
  <si>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</si>
  <si>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</si>
  <si>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</si>
  <si>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</si>
  <si>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</si>
  <si>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</si>
  <si>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</si>
  <si>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</si>
  <si>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</si>
  <si>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</si>
  <si>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</si>
  <si>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</si>
  <si>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</si>
  <si>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</si>
  <si>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</si>
  <si>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</si>
  <si>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</si>
  <si>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</si>
  <si>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</si>
  <si>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</si>
  <si>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</si>
  <si>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</si>
  <si>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</si>
  <si>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</si>
  <si>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</si>
  <si>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</si>
  <si>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</si>
  <si>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</si>
  <si>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</si>
  <si>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</si>
  <si>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</si>
  <si>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</si>
  <si>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</si>
  <si>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</si>
  <si>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</si>
  <si>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</si>
  <si>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</si>
  <si>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</si>
  <si>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</si>
  <si>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</si>
  <si>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</si>
  <si>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</si>
  <si>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</si>
  <si>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</si>
  <si>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</si>
  <si>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</si>
  <si>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</si>
  <si>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</si>
  <si>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</si>
  <si>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</si>
  <si>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</si>
  <si>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</si>
  <si>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</si>
  <si>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</si>
  <si>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</si>
  <si>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</si>
  <si>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</si>
  <si>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</si>
  <si>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</si>
  <si>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</si>
  <si>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</si>
  <si>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</si>
  <si>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</si>
  <si>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</si>
  <si>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</si>
  <si>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</si>
  <si>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</si>
  <si>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</si>
  <si>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</si>
  <si>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</si>
  <si>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</si>
  <si>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</si>
  <si>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</si>
  <si>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</si>
  <si>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</si>
  <si>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</si>
  <si>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</si>
  <si>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</si>
  <si>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</si>
  <si>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</si>
  <si>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</si>
  <si>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</si>
  <si>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</si>
  <si>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</si>
  <si>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</si>
  <si>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</si>
  <si>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</si>
  <si>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</si>
  <si>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</si>
  <si>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</si>
  <si>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</si>
  <si>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</si>
  <si>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</si>
  <si>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</si>
  <si>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</si>
  <si>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</si>
  <si>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</si>
  <si>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</si>
  <si>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</si>
  <si>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</si>
  <si>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</si>
  <si>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</si>
  <si>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</si>
  <si>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</si>
  <si>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</si>
  <si>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</si>
  <si>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</si>
  <si>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</si>
  <si>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</si>
  <si>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</si>
  <si>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</si>
  <si>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</si>
  <si>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</si>
  <si>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</si>
  <si>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</si>
  <si>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</si>
  <si>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</si>
  <si>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</si>
  <si>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</si>
  <si>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</si>
  <si>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</si>
  <si>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</si>
  <si>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</si>
  <si>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</si>
  <si>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</si>
  <si>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</si>
  <si>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</si>
  <si>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</si>
  <si>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</si>
  <si>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</si>
  <si>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</si>
  <si>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</si>
  <si>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</si>
  <si>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</si>
  <si>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</si>
  <si>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</si>
  <si>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</si>
  <si>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</si>
  <si>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</si>
  <si>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</si>
  <si>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</si>
  <si>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</si>
  <si>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</si>
  <si>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</si>
  <si>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</si>
  <si>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</si>
  <si>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</si>
  <si>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</si>
  <si>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</si>
  <si>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</si>
  <si>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</si>
  <si>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</si>
  <si>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</si>
  <si>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</si>
  <si>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</si>
  <si>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</si>
  <si>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</si>
  <si>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</si>
  <si>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</si>
  <si>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</si>
  <si>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</si>
  <si>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</si>
  <si>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</si>
  <si>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</si>
  <si>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</si>
  <si>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06150185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</si>
  <si>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</si>
  <si>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</si>
  <si>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</si>
  <si>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GOLO</t>
  </si>
  <si>
    <t xml:space="preserve">NOM_PRELEV_DETERM</t>
  </si>
  <si>
    <t xml:space="preserve">AQUASCOP BIOLOGIE site de Monptellier</t>
  </si>
  <si>
    <t xml:space="preserve">LB_STATION</t>
  </si>
  <si>
    <t xml:space="preserve">GOLO A CAMPILE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</si>
  <si>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</si>
  <si>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</si>
  <si>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</si>
  <si>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</si>
  <si>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</si>
  <si>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</si>
  <si>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</si>
  <si>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</si>
  <si>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</si>
  <si>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</si>
  <si>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</si>
  <si>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</si>
  <si>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</si>
  <si>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</si>
  <si>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</si>
  <si>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</si>
  <si>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</si>
  <si>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</si>
  <si>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</si>
  <si>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</si>
  <si>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</si>
  <si>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</si>
  <si>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</si>
  <si>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</si>
  <si>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</si>
  <si>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</si>
  <si>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</si>
  <si>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</si>
  <si>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</si>
  <si>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</si>
  <si>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</si>
  <si>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</si>
  <si>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</si>
  <si>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</si>
  <si>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</si>
  <si>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</si>
  <si>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</si>
  <si>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</si>
  <si>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</si>
  <si>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</si>
  <si>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</si>
  <si>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</si>
  <si>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</si>
  <si>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</si>
  <si>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</si>
  <si>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</si>
  <si>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</si>
  <si>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</si>
  <si>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</si>
  <si>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</si>
  <si>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</si>
  <si>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</si>
  <si>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</si>
  <si>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</si>
  <si>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</si>
  <si>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</si>
  <si>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</si>
  <si>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</si>
  <si>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</si>
  <si>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</si>
  <si>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</si>
  <si>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</si>
  <si>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</si>
  <si>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</si>
  <si>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</si>
  <si>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</si>
  <si>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</si>
  <si>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</si>
  <si>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</si>
  <si>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</si>
  <si>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</si>
  <si>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</si>
  <si>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</si>
  <si>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</si>
  <si>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</si>
  <si>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</si>
  <si>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</si>
  <si>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</si>
  <si>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</si>
  <si>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</si>
  <si>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</si>
  <si>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</si>
  <si>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</si>
  <si>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Passage hors éclusé : faible debit, environ 2m3</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</si>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</sst>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E23" activeCellId="0" sqref="E2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1219837</v>
      </c>
      <c r="G10" s="25"/>
      <c r="H10" s="25"/>
    </row>
    <row r="11" customFormat="false" ht="15" hidden="false" customHeight="false" outlineLevel="0" collapsed="false">
      <c r="A11" s="26" t="s">
        <v>5183</v>
      </c>
      <c r="B11" s="30" t="n">
        <v>43656</v>
      </c>
      <c r="D11" s="26" t="s">
        <v>5184</v>
      </c>
      <c r="E11" s="29" t="n">
        <v>6177269</v>
      </c>
      <c r="G11" s="25"/>
      <c r="H11" s="25"/>
    </row>
    <row r="12" customFormat="false" ht="15" hidden="false" customHeight="false" outlineLevel="0" collapsed="false">
      <c r="A12" s="26" t="s">
        <v>5185</v>
      </c>
      <c r="B12" s="29" t="s">
        <v>5186</v>
      </c>
      <c r="D12" s="26" t="s">
        <v>5187</v>
      </c>
      <c r="E12" s="29" t="n">
        <v>1219922</v>
      </c>
      <c r="G12" s="25"/>
      <c r="H12" s="25"/>
    </row>
    <row r="13" customFormat="false" ht="17.25" hidden="false" customHeight="true" outlineLevel="0" collapsed="false">
      <c r="A13" s="12"/>
      <c r="B13" s="31"/>
      <c r="D13" s="26" t="s">
        <v>5188</v>
      </c>
      <c r="E13" s="29" t="n">
        <v>6177211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1219837</v>
      </c>
    </row>
    <row r="18" customFormat="false" ht="15" hidden="false" customHeight="false" outlineLevel="0" collapsed="false">
      <c r="A18" s="36"/>
      <c r="B18" s="37" t="s">
        <v>5196</v>
      </c>
      <c r="C18" s="38" t="n">
        <f aca="false">E11</f>
        <v>6177269</v>
      </c>
    </row>
    <row r="19" customFormat="false" ht="15" hidden="false" customHeight="false" outlineLevel="0" collapsed="false">
      <c r="A19" s="33" t="s">
        <v>5197</v>
      </c>
      <c r="B19" s="39" t="n">
        <v>110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26.5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40</v>
      </c>
      <c r="C36" s="50"/>
      <c r="D36" s="55" t="s">
        <v>5217</v>
      </c>
      <c r="E36" s="34" t="n">
        <v>80</v>
      </c>
    </row>
    <row r="37" s="56" customFormat="true" ht="15" hidden="false" customHeight="true" outlineLevel="0" collapsed="false">
      <c r="A37" s="54" t="s">
        <v>5218</v>
      </c>
      <c r="B37" s="34" t="n">
        <v>20.2</v>
      </c>
      <c r="C37" s="50"/>
      <c r="D37" s="55" t="s">
        <v>5219</v>
      </c>
      <c r="E37" s="34" t="n">
        <v>22.9</v>
      </c>
    </row>
    <row r="38" s="56" customFormat="true" ht="15" hidden="false" customHeight="true" outlineLevel="0" collapsed="false">
      <c r="A38" s="54" t="s">
        <v>5220</v>
      </c>
      <c r="B38" s="34" t="n">
        <v>8</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3</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3</v>
      </c>
      <c r="C57" s="50"/>
      <c r="D57" s="19" t="s">
        <v>5238</v>
      </c>
      <c r="E57" s="61" t="n">
        <v>3</v>
      </c>
    </row>
    <row r="58" s="17" customFormat="true" ht="15" hidden="false" customHeight="false" outlineLevel="0" collapsed="false">
      <c r="A58" s="33" t="s">
        <v>5239</v>
      </c>
      <c r="B58" s="62" t="n">
        <v>5</v>
      </c>
      <c r="C58" s="50"/>
      <c r="D58" s="26" t="s">
        <v>5239</v>
      </c>
      <c r="E58" s="62" t="n">
        <v>4</v>
      </c>
    </row>
    <row r="59" s="17" customFormat="true" ht="15" hidden="false" customHeight="false" outlineLevel="0" collapsed="false">
      <c r="A59" s="33" t="s">
        <v>5240</v>
      </c>
      <c r="B59" s="62" t="n">
        <v>2</v>
      </c>
      <c r="C59" s="50"/>
      <c r="D59" s="26" t="s">
        <v>5240</v>
      </c>
      <c r="E59" s="62" t="n">
        <v>4</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3</v>
      </c>
      <c r="C76" s="50"/>
      <c r="D76" s="26" t="s">
        <v>5253</v>
      </c>
      <c r="E76" s="62" t="n">
        <v>3</v>
      </c>
    </row>
    <row r="77" s="17" customFormat="true" ht="15" hidden="false" customHeight="false" outlineLevel="0" collapsed="false">
      <c r="A77" s="33" t="s">
        <v>5254</v>
      </c>
      <c r="B77" s="62" t="n">
        <v>5</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t="n">
        <v>2</v>
      </c>
    </row>
    <row r="83" s="17" customFormat="true" ht="15" hidden="false" customHeight="false" outlineLevel="0" collapsed="false">
      <c r="A83" s="33" t="s">
        <v>5258</v>
      </c>
      <c r="B83" s="62" t="n">
        <v>3</v>
      </c>
      <c r="C83" s="50"/>
      <c r="D83" s="26" t="s">
        <v>5258</v>
      </c>
      <c r="E83" s="62" t="n">
        <v>4</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1</v>
      </c>
      <c r="C86" s="50"/>
      <c r="D86" s="26" t="s">
        <v>5261</v>
      </c>
      <c r="E86" s="62" t="n">
        <v>2</v>
      </c>
    </row>
    <row r="87" s="17" customFormat="true" ht="15" hidden="false" customHeight="false" outlineLevel="0" collapsed="false">
      <c r="A87" s="33" t="s">
        <v>5262</v>
      </c>
      <c r="B87" s="62" t="n">
        <v>1</v>
      </c>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4363</v>
      </c>
      <c r="B97" s="79" t="str">
        <f aca="false">IF(A97="NEWCOD",IF(ISBLANK(G97),"renseigner le champ 'Nouveau taxon'",G97),VLOOKUP(A97,'Ref Taxo'!A:B,2,FALSE()))</f>
        <v>Scirpus holoschoenus</v>
      </c>
      <c r="C97" s="80" t="n">
        <f aca="false">IF(A97="NEWCOD",IF(ISBLANK(H97),"NoCod",H97),VLOOKUP(A97,'Ref Taxo'!A:D,4,FALSE()))</f>
        <v>1519</v>
      </c>
      <c r="D97" s="81"/>
      <c r="E97" s="82" t="n">
        <v>0.01</v>
      </c>
      <c r="F97" s="82" t="s">
        <v>5276</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7</v>
      </c>
      <c r="E98" s="82" t="n">
        <v>0.5</v>
      </c>
      <c r="F98" s="82" t="s">
        <v>5276</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0.75</v>
      </c>
      <c r="E99" s="82"/>
      <c r="F99" s="82" t="s">
        <v>5276</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c r="E100" s="82" t="n">
        <v>0.01</v>
      </c>
      <c r="F100" s="82" t="s">
        <v>5276</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0.01</v>
      </c>
      <c r="F101" s="82" t="s">
        <v>5276</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t="n">
        <v>0.01</v>
      </c>
      <c r="F102" s="82" t="s">
        <v>5276</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c r="E103" s="82" t="n">
        <v>0.01</v>
      </c>
      <c r="F103" s="82" t="s">
        <v>5277</v>
      </c>
      <c r="G103" s="85"/>
      <c r="H103" s="86"/>
    </row>
    <row r="104" customFormat="false" ht="15" hidden="false" customHeight="false" outlineLevel="0" collapsed="false">
      <c r="A104" s="78" t="s">
        <v>4750</v>
      </c>
      <c r="B104" s="79" t="str">
        <f aca="false">IF(A104="NEWCOD",IF(ISBLANK(G104),"renseigner le champ 'Nouveau taxon'",G104),VLOOKUP(A104,'Ref Taxo'!A:B,2,FALSE()))</f>
        <v>Stigeoclonium</v>
      </c>
      <c r="C104" s="80" t="n">
        <f aca="false">IF(A104="NEWCOD",IF(ISBLANK(H104),"NoCod",H104),VLOOKUP(A104,'Ref Taxo'!A:D,4,FALSE()))</f>
        <v>1119</v>
      </c>
      <c r="D104" s="81" t="n">
        <v>0.25</v>
      </c>
      <c r="E104" s="82" t="n">
        <v>0.01</v>
      </c>
      <c r="F104" s="82" t="s">
        <v>5276</v>
      </c>
      <c r="G104" s="85"/>
      <c r="H104" s="86"/>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0.01</v>
      </c>
      <c r="E105" s="82" t="n">
        <v>0.01</v>
      </c>
      <c r="F105" s="82" t="s">
        <v>5276</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c r="E106" s="82" t="n">
        <v>0.01</v>
      </c>
      <c r="F106" s="82" t="s">
        <v>5276</v>
      </c>
      <c r="G106" s="85"/>
      <c r="H106" s="86"/>
    </row>
    <row r="107" customFormat="false" ht="15" hidden="false" customHeight="false" outlineLevel="0" collapsed="false">
      <c r="A107" s="78" t="s">
        <v>465</v>
      </c>
      <c r="B107" s="79" t="str">
        <f aca="false">IF(A107="NEWCOD",IF(ISBLANK(G107),"renseigner le champ 'Nouveau taxon'",G107),VLOOKUP(A107,'Ref Taxo'!A:B,2,FALSE()))</f>
        <v>Bolboschoenus maritimus</v>
      </c>
      <c r="C107" s="80" t="n">
        <f aca="false">IF(A107="NEWCOD",IF(ISBLANK(H107),"NoCod",H107),VLOOKUP(A107,'Ref Taxo'!A:D,4,FALSE()))</f>
        <v>19533</v>
      </c>
      <c r="D107" s="81"/>
      <c r="E107" s="82" t="n">
        <v>0.01</v>
      </c>
      <c r="F107" s="82" t="s">
        <v>5276</v>
      </c>
      <c r="G107" s="85"/>
      <c r="H107" s="86"/>
    </row>
    <row r="108" customFormat="false" ht="15" hidden="false" customHeight="false" outlineLevel="0" collapsed="false">
      <c r="A108" s="78" t="s">
        <v>2792</v>
      </c>
      <c r="B108" s="79" t="str">
        <f aca="false">IF(A108="NEWCOD",IF(ISBLANK(G108),"renseigner le champ 'Nouveau taxon'",G108),VLOOKUP(A108,'Ref Taxo'!A:B,2,FALSE()))</f>
        <v>Lycopus europaeus</v>
      </c>
      <c r="C108" s="80" t="n">
        <f aca="false">IF(A108="NEWCOD",IF(ISBLANK(H108),"NoCod",H108),VLOOKUP(A108,'Ref Taxo'!A:D,4,FALSE()))</f>
        <v>1789</v>
      </c>
      <c r="D108" s="81"/>
      <c r="E108" s="82" t="n">
        <v>0.01</v>
      </c>
      <c r="F108" s="82" t="s">
        <v>5276</v>
      </c>
      <c r="G108" s="85"/>
      <c r="H108" s="86"/>
    </row>
    <row r="109" customFormat="false" ht="15" hidden="false" customHeight="false" outlineLevel="0" collapsed="false">
      <c r="A109" s="78" t="s">
        <v>2883</v>
      </c>
      <c r="B109" s="79" t="str">
        <f aca="false">IF(A109="NEWCOD",IF(ISBLANK(G109),"renseigner le champ 'Nouveau taxon'",G109),VLOOKUP(A109,'Ref Taxo'!A:B,2,FALSE()))</f>
        <v>Mentha aquatica</v>
      </c>
      <c r="C109" s="80" t="n">
        <f aca="false">IF(A109="NEWCOD",IF(ISBLANK(H109),"NoCod",H109),VLOOKUP(A109,'Ref Taxo'!A:D,4,FALSE()))</f>
        <v>1791</v>
      </c>
      <c r="D109" s="81" t="n">
        <v>0.01</v>
      </c>
      <c r="E109" s="82" t="n">
        <v>0.01</v>
      </c>
      <c r="F109" s="82" t="s">
        <v>5276</v>
      </c>
      <c r="G109" s="85"/>
      <c r="H109" s="86"/>
    </row>
    <row r="110" customFormat="false" ht="15" hidden="false" customHeight="false" outlineLevel="0" collapsed="false">
      <c r="A110" s="78" t="s">
        <v>1308</v>
      </c>
      <c r="B110" s="79" t="str">
        <f aca="false">IF(A110="NEWCOD",IF(ISBLANK(G110),"renseigner le champ 'Nouveau taxon'",G110),VLOOKUP(A110,'Ref Taxo'!A:B,2,FALSE()))</f>
        <v>Cyperus longus</v>
      </c>
      <c r="C110" s="80" t="n">
        <f aca="false">IF(A110="NEWCOD",IF(ISBLANK(H110),"NoCod",H110),VLOOKUP(A110,'Ref Taxo'!A:D,4,FALSE()))</f>
        <v>1500</v>
      </c>
      <c r="D110" s="81"/>
      <c r="E110" s="82" t="n">
        <v>0.01</v>
      </c>
      <c r="F110" s="82" t="s">
        <v>5276</v>
      </c>
      <c r="G110" s="85"/>
      <c r="H110" s="86"/>
    </row>
    <row r="111" customFormat="false" ht="15" hidden="false" customHeight="false" outlineLevel="0" collapsed="false">
      <c r="A111" s="78" t="s">
        <v>3671</v>
      </c>
      <c r="B111" s="79" t="str">
        <f aca="false">IF(A111="NEWCOD",IF(ISBLANK(G111),"renseigner le champ 'Nouveau taxon'",G111),VLOOKUP(A111,'Ref Taxo'!A:B,2,FALSE()))</f>
        <v>Potamogeton berchtoldii</v>
      </c>
      <c r="C111" s="80" t="n">
        <f aca="false">IF(A111="NEWCOD",IF(ISBLANK(H111),"NoCod",H111),VLOOKUP(A111,'Ref Taxo'!A:D,4,FALSE()))</f>
        <v>1642</v>
      </c>
      <c r="D111" s="81"/>
      <c r="E111" s="82" t="n">
        <v>0.02</v>
      </c>
      <c r="F111" s="82" t="s">
        <v>5276</v>
      </c>
      <c r="G111" s="85"/>
      <c r="H111" s="86"/>
    </row>
    <row r="112" customFormat="false" ht="1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t="n">
        <v>0.01</v>
      </c>
      <c r="E112" s="82"/>
      <c r="F112" s="82" t="s">
        <v>5276</v>
      </c>
      <c r="G112" s="85"/>
      <c r="H112" s="86"/>
    </row>
    <row r="113" customFormat="false" ht="15" hidden="false" customHeight="false" outlineLevel="0" collapsed="false">
      <c r="A113" s="78" t="s">
        <v>3298</v>
      </c>
      <c r="B113" s="79" t="str">
        <f aca="false">IF(A113="NEWCOD",IF(ISBLANK(G113),"renseigner le champ 'Nouveau taxon'",G113),VLOOKUP(A113,'Ref Taxo'!A:B,2,FALSE()))</f>
        <v>Osmunda regalis</v>
      </c>
      <c r="C113" s="80" t="n">
        <f aca="false">IF(A113="NEWCOD",IF(ISBLANK(H113),"NoCod",H113),VLOOKUP(A113,'Ref Taxo'!A:D,4,FALSE()))</f>
        <v>1403</v>
      </c>
      <c r="D113" s="81" t="n">
        <v>0.05</v>
      </c>
      <c r="E113" s="82"/>
      <c r="F113" s="82" t="s">
        <v>5276</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5274</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2020-01-31T19:23:28Z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