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3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<sst xmlns="http://schemas.openxmlformats.org/spreadsheetml/2006/main" count="6471" uniqueCount="5303">
  <si>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</si>
  <si>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</si>
  <si>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</si>
  <si>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</si>
  <si>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</si>
  <si>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</si>
  <si>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</si>
  <si>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</si>
  <si>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</si>
  <si>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</si>
  <si>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</si>
  <si>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</si>
  <si>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</si>
  <si>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</si>
  <si>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</si>
  <si>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</si>
  <si>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</si>
  <si>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</si>
  <si>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</si>
  <si>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</si>
  <si>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</si>
  <si>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</si>
  <si>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</si>
  <si>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</si>
  <si>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</si>
  <si>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</si>
  <si>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</si>
  <si>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</si>
  <si>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</si>
  <si>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</si>
  <si>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</si>
  <si>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</si>
  <si>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</si>
  <si>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</si>
  <si>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</si>
  <si>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</si>
  <si>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</si>
  <si>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</si>
  <si>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</si>
  <si>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</si>
  <si>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</si>
  <si>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</si>
  <si>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</si>
  <si>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</si>
  <si>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</si>
  <si>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</si>
  <si>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</si>
  <si>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</si>
  <si>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</si>
  <si>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</si>
  <si>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</si>
  <si>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</si>
  <si>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</si>
  <si>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</si>
  <si>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</si>
  <si>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</si>
  <si>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</si>
  <si>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</si>
  <si>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</si>
  <si>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</si>
  <si>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</si>
  <si>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</si>
  <si>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</si>
  <si>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</si>
  <si>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</si>
  <si>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</si>
  <si>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</si>
  <si>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</si>
  <si>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</si>
  <si>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</si>
  <si>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</si>
  <si>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</si>
  <si>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</si>
  <si>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</si>
  <si>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</si>
  <si>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</si>
  <si>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</si>
  <si>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</si>
  <si>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</si>
  <si>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</si>
  <si>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</si>
  <si>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</si>
  <si>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</si>
  <si>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</si>
  <si>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</si>
  <si>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</si>
  <si>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</si>
  <si>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</si>
  <si>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</si>
  <si>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</si>
  <si>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</si>
  <si>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</si>
  <si>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</si>
  <si>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</si>
  <si>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</si>
  <si>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</si>
  <si>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</si>
  <si>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</si>
  <si>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</si>
  <si>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</si>
  <si>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</si>
  <si>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</si>
  <si>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</si>
  <si>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</si>
  <si>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</si>
  <si>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</si>
  <si>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</si>
  <si>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</si>
  <si>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</si>
  <si>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</si>
  <si>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</si>
  <si>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</si>
  <si>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</si>
  <si>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</si>
  <si>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</si>
  <si>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</si>
  <si>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</si>
  <si>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</si>
  <si>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</si>
  <si>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</si>
  <si>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</si>
  <si>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</si>
  <si>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</si>
  <si>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</si>
  <si>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</si>
  <si>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</si>
  <si>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</si>
  <si>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</si>
  <si>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</si>
  <si>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</si>
  <si>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</si>
  <si>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</si>
  <si>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</si>
  <si>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</si>
  <si>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</si>
  <si>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</si>
  <si>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</si>
  <si>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</si>
  <si>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</si>
  <si>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</si>
  <si>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</si>
  <si>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</si>
  <si>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</si>
  <si>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</si>
  <si>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</si>
  <si>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</si>
  <si>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</si>
  <si>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</si>
  <si>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</si>
  <si>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</si>
  <si>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</si>
  <si>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</si>
  <si>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</si>
  <si>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</si>
  <si>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</si>
  <si>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</si>
  <si>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</si>
  <si>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</si>
  <si>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</si>
  <si>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</si>
  <si>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</si>
  <si>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</si>
  <si>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</si>
  <si>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</si>
  <si>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</si>
  <si>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</si>
  <si>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</si>
  <si>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</si>
  <si>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</si>
  <si>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</si>
  <si>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</si>
  <si>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</si>
  <si>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</si>
  <si>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</si>
  <si>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</si>
  <si>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</si>
  <si>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</si>
  <si>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</si>
  <si>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</si>
  <si>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</si>
  <si>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</si>
  <si>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</si>
  <si>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</si>
  <si>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</si>
  <si>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</si>
  <si>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</si>
  <si>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</si>
  <si>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</si>
  <si>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</si>
  <si>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</si>
  <si>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</si>
  <si>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</si>
  <si>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</si>
  <si>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</si>
  <si>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</si>
  <si>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</si>
  <si>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</si>
  <si>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</si>
  <si>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</si>
  <si>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</si>
  <si>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</si>
  <si>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</si>
  <si>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</si>
  <si>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</si>
  <si>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</si>
  <si>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</si>
  <si>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</si>
  <si>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</si>
  <si>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</si>
  <si>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</si>
  <si>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</si>
  <si>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</si>
  <si>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</si>
  <si>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</si>
  <si>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</si>
  <si>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</si>
  <si>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</si>
  <si>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</si>
  <si>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</si>
  <si>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</si>
  <si>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</si>
  <si>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</si>
  <si>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</si>
  <si>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</si>
  <si>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</si>
  <si>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</si>
  <si>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</si>
  <si>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</si>
  <si>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</si>
  <si>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</si>
  <si>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</si>
  <si>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</si>
  <si>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</si>
  <si>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</si>
  <si>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</si>
  <si>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</si>
  <si>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</si>
  <si>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</si>
  <si>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</si>
  <si>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</si>
  <si>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</si>
  <si>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</si>
  <si>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</si>
  <si>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</si>
  <si>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</si>
  <si>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</si>
  <si>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</si>
  <si>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</si>
  <si>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</si>
  <si>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</si>
  <si>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</si>
  <si>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</si>
  <si>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</si>
  <si>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</si>
  <si>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</si>
  <si>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</si>
  <si>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</si>
  <si>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</si>
  <si>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</si>
  <si>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</si>
  <si>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</si>
  <si>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</si>
  <si>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</si>
  <si>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</si>
  <si>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</si>
  <si>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</si>
  <si>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</si>
  <si>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</si>
  <si>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</si>
  <si>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</si>
  <si>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</si>
  <si>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</si>
  <si>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</si>
  <si>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</si>
  <si>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</si>
  <si>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</si>
  <si>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</si>
  <si>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</si>
  <si>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</si>
  <si>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</si>
  <si>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</si>
  <si>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</si>
  <si>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</si>
  <si>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</si>
  <si>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</si>
  <si>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</si>
  <si>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</si>
  <si>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</si>
  <si>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</si>
  <si>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</si>
  <si>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</si>
  <si>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</si>
  <si>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</si>
  <si>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</si>
  <si>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</si>
  <si>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</si>
  <si>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</si>
  <si>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</si>
  <si>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</si>
  <si>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</si>
  <si>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</si>
  <si>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</si>
  <si>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</si>
  <si>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</si>
  <si>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</si>
  <si>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</si>
  <si>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</si>
  <si>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</si>
  <si>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</si>
  <si>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</si>
  <si>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</si>
  <si>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</si>
  <si>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</si>
  <si>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</si>
  <si>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</si>
  <si>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</si>
  <si>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</si>
  <si>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</si>
  <si>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</si>
  <si>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</si>
  <si>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</si>
  <si>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</si>
  <si>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</si>
  <si>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</si>
  <si>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</si>
  <si>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</si>
  <si>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</si>
  <si>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</si>
  <si>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</si>
  <si>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</si>
  <si>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</si>
  <si>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</si>
  <si>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</si>
  <si>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</si>
  <si>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</si>
  <si>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</si>
  <si>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</si>
  <si>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</si>
  <si>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</si>
  <si>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</si>
  <si>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</si>
  <si>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</si>
  <si>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</si>
  <si>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</si>
  <si>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</si>
  <si>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</si>
  <si>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</si>
  <si>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</si>
  <si>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</si>
  <si>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</si>
  <si>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</si>
  <si>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</si>
  <si>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</si>
  <si>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</si>
  <si>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</si>
  <si>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</si>
  <si>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</si>
  <si>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</si>
  <si>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</si>
  <si>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</si>
  <si>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</si>
  <si>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</si>
  <si>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</si>
  <si>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</si>
  <si>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</si>
  <si>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</si>
  <si>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</si>
  <si>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</si>
  <si>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</si>
  <si>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</si>
  <si>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</si>
  <si>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</si>
  <si>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</si>
  <si>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</si>
  <si>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</si>
  <si>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</si>
  <si>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</si>
  <si>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</si>
  <si>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</si>
  <si>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</si>
  <si>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</si>
  <si>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</si>
  <si>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</si>
  <si>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</si>
  <si>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</si>
  <si>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</si>
  <si>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</si>
  <si>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</si>
  <si>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</si>
  <si>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</si>
  <si>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</si>
  <si>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</si>
  <si>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</si>
  <si>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</si>
  <si>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</si>
  <si>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</si>
  <si>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</si>
  <si>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</si>
  <si>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</si>
  <si>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</si>
  <si>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</si>
  <si>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</si>
  <si>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</si>
  <si>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</si>
  <si>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</si>
  <si>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</si>
  <si>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</si>
  <si>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</si>
  <si>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</si>
  <si>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</si>
  <si>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</si>
  <si>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</si>
  <si>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</si>
  <si>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</si>
  <si>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</si>
  <si>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</si>
  <si>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</si>
  <si>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</si>
  <si>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</si>
  <si>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</si>
  <si>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</si>
  <si>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</si>
  <si>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</si>
  <si>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</si>
  <si>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</si>
  <si>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</si>
  <si>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</si>
  <si>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</si>
  <si>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</si>
  <si>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</si>
  <si>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</si>
  <si>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</si>
  <si>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</si>
  <si>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</si>
  <si>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</si>
  <si>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</si>
  <si>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</si>
  <si>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</si>
  <si>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</si>
  <si>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</si>
  <si>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</si>
  <si>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</si>
  <si>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</si>
  <si>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</si>
  <si>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</si>
  <si>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</si>
  <si>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</si>
  <si>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</si>
  <si>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</si>
  <si>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</si>
  <si>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</si>
  <si>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</si>
  <si>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</si>
  <si>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</si>
  <si>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</si>
  <si>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</si>
  <si>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</si>
  <si>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</si>
  <si>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</si>
  <si>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</si>
  <si>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</si>
  <si>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</si>
  <si>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</si>
  <si>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</si>
  <si>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</si>
  <si>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</si>
  <si>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</si>
  <si>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</si>
  <si>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</si>
  <si>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</si>
  <si>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</si>
  <si>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</si>
  <si>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</si>
  <si>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</si>
  <si>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</si>
  <si>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</si>
  <si>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</si>
  <si>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</si>
  <si>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</si>
  <si>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</si>
  <si>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</si>
  <si>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</si>
  <si>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</si>
  <si>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</si>
  <si>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</si>
  <si>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</si>
  <si>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</si>
  <si>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</si>
  <si>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</si>
  <si>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</si>
  <si>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</si>
  <si>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</si>
  <si>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</si>
  <si>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</si>
  <si>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</si>
  <si>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</si>
  <si>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</si>
  <si>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</si>
  <si>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</si>
  <si>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</si>
  <si>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</si>
  <si>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</si>
  <si>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</si>
  <si>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</si>
  <si>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</si>
  <si>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</si>
  <si>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</si>
  <si>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</si>
  <si>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</si>
  <si>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</si>
  <si>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</si>
  <si>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</si>
  <si>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</si>
  <si>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</si>
  <si>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</si>
  <si>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</si>
  <si>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</si>
  <si>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</si>
  <si>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</si>
  <si>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</si>
  <si>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</si>
  <si>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</si>
  <si>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</si>
  <si>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</si>
  <si>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</si>
  <si>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</si>
  <si>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</si>
  <si>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</si>
  <si>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</si>
  <si>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</si>
  <si>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</si>
  <si>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</si>
  <si>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</si>
  <si>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</si>
  <si>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</si>
  <si>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</si>
  <si>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</si>
  <si>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</si>
  <si>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</si>
  <si>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</si>
  <si>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</si>
  <si>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</si>
  <si>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</si>
  <si>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</si>
  <si>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</si>
  <si>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</si>
  <si>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</si>
  <si>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</si>
  <si>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</si>
  <si>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</si>
  <si>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</si>
  <si>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</si>
  <si>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</si>
  <si>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</si>
  <si>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</si>
  <si>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</si>
  <si>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</si>
  <si>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</si>
  <si>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</si>
  <si>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</si>
  <si>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</si>
  <si>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</si>
  <si>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</si>
  <si>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</si>
  <si>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</si>
  <si>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</si>
  <si>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</si>
  <si>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</si>
  <si>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</si>
  <si>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</si>
  <si>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</si>
  <si>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</si>
  <si>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</si>
  <si>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</si>
  <si>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</si>
  <si>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</si>
  <si>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</si>
  <si>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</si>
  <si>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</si>
  <si>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</si>
  <si>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</si>
  <si>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</si>
  <si>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</si>
  <si>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</si>
  <si>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</si>
  <si>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</si>
  <si>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</si>
  <si>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</si>
  <si>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</si>
  <si>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</si>
  <si>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</si>
  <si>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</si>
  <si>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</si>
  <si>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</si>
  <si>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</si>
  <si>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</si>
  <si>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</si>
  <si>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</si>
  <si>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</si>
  <si>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</si>
  <si>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</si>
  <si>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</si>
  <si>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</si>
  <si>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</si>
  <si>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</si>
  <si>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</si>
  <si>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</si>
  <si>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</si>
  <si>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</si>
  <si>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</si>
  <si>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</si>
  <si>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</si>
  <si>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</si>
  <si>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</si>
  <si>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</si>
  <si>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</si>
  <si>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</si>
  <si>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</si>
  <si>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</si>
  <si>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</si>
  <si>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</si>
  <si>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</si>
  <si>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</si>
  <si>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</si>
  <si>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</si>
  <si>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</si>
  <si>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</si>
  <si>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</si>
  <si>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</si>
  <si>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</si>
  <si>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</si>
  <si>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</si>
  <si>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</si>
  <si>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</si>
  <si>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</si>
  <si>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</si>
  <si>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</si>
  <si>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</si>
  <si>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</si>
  <si>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</si>
  <si>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</si>
  <si>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</si>
  <si>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</si>
  <si>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</si>
  <si>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</si>
  <si>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</si>
  <si>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</si>
  <si>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</si>
  <si>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</si>
  <si>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</si>
  <si>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</si>
  <si>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</si>
  <si>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</si>
  <si>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</si>
  <si>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</si>
  <si>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</si>
  <si>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</si>
  <si>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</si>
  <si>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</si>
  <si>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</si>
  <si>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</si>
  <si>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</si>
  <si>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</si>
  <si>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</si>
  <si>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</si>
  <si>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</si>
  <si>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</si>
  <si>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</si>
  <si>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</si>
  <si>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</si>
  <si>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</si>
  <si>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</si>
  <si>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</si>
  <si>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</si>
  <si>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</si>
  <si>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</si>
  <si>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</si>
  <si>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</si>
  <si>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</si>
  <si>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</si>
  <si>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</si>
  <si>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</si>
  <si>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</si>
  <si>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</si>
  <si>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</si>
  <si>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</si>
  <si>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</si>
  <si>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</si>
  <si>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</si>
  <si>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</si>
  <si>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</si>
  <si>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</si>
  <si>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</si>
  <si>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</si>
  <si>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</si>
  <si>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</si>
  <si>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</si>
  <si>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</si>
  <si>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</si>
  <si>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</si>
  <si>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</si>
  <si>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</si>
  <si>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</si>
  <si>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</si>
  <si>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</si>
  <si>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</si>
  <si>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</si>
  <si>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</si>
  <si>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</si>
  <si>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</si>
  <si>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</si>
  <si>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</si>
  <si>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</si>
  <si>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</si>
  <si>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</si>
  <si>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</si>
  <si>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</si>
  <si>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</si>
  <si>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</si>
  <si>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</si>
  <si>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</si>
  <si>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</si>
  <si>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</si>
  <si>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</si>
  <si>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</si>
  <si>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</si>
  <si>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</si>
  <si>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</si>
  <si>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</si>
  <si>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</si>
  <si>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</si>
  <si>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</si>
  <si>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</si>
  <si>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</si>
  <si>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</si>
  <si>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</si>
  <si>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</si>
  <si>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</si>
  <si>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</si>
  <si>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</si>
  <si>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</si>
  <si>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</si>
  <si>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</si>
  <si>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</si>
  <si>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</si>
  <si>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</si>
  <si>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</si>
  <si>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</si>
  <si>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</si>
  <si>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</si>
  <si>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</si>
  <si>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</si>
  <si>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</si>
  <si>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</si>
  <si>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</si>
  <si>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</si>
  <si>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</si>
  <si>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</si>
  <si>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</si>
  <si>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</si>
  <si>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</si>
  <si>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</si>
  <si>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</si>
  <si>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</si>
  <si>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</si>
  <si>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</si>
  <si>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</si>
  <si>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</si>
  <si>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</si>
  <si>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</si>
  <si>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</si>
  <si>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</si>
  <si>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</si>
  <si>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</si>
  <si>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</si>
  <si>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</si>
  <si>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</si>
  <si>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</si>
  <si>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</si>
  <si>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</si>
  <si>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</si>
  <si>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</si>
  <si>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</si>
  <si>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</si>
  <si>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</si>
  <si>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</si>
  <si>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</si>
  <si>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</si>
  <si>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</si>
  <si>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</si>
  <si>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</si>
  <si>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</si>
  <si>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</si>
  <si>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</si>
  <si>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</si>
  <si>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</si>
  <si>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</si>
  <si>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</si>
  <si>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</si>
  <si>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</si>
  <si>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</si>
  <si>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</si>
  <si>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</si>
  <si>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</si>
  <si>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</si>
  <si>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</si>
  <si>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</si>
  <si>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</si>
  <si>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</si>
  <si>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</si>
  <si>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</si>
  <si>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</si>
  <si>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</si>
  <si>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</si>
  <si>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</si>
  <si>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</si>
  <si>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</si>
  <si>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</si>
  <si>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</si>
  <si>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</si>
  <si>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</si>
  <si>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</si>
  <si>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</si>
  <si>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</si>
  <si>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</si>
  <si>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</si>
  <si>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</si>
  <si>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</si>
  <si>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</si>
  <si>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</si>
  <si>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</si>
  <si>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</si>
  <si>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</si>
  <si>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</si>
  <si>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</si>
  <si>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</si>
  <si>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</si>
  <si>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</si>
  <si>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</si>
  <si>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</si>
  <si>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</si>
  <si>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</si>
  <si>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</si>
  <si>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</si>
  <si>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</si>
  <si>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</si>
  <si>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</si>
  <si>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</si>
  <si>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</si>
  <si>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</si>
  <si>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</si>
  <si>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</si>
  <si>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</si>
  <si>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</si>
  <si>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</si>
  <si>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</si>
  <si>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</si>
  <si>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</si>
  <si>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</si>
  <si>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</si>
  <si>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</si>
  <si>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</si>
  <si>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</si>
  <si>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</si>
  <si>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</si>
  <si>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</si>
  <si>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</si>
  <si>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</si>
  <si>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</si>
  <si>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</si>
  <si>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</si>
  <si>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</si>
  <si>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</si>
  <si>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</si>
  <si>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</si>
  <si>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</si>
  <si>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</si>
  <si>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</si>
  <si>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</si>
  <si>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</si>
  <si>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</si>
  <si>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</si>
  <si>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</si>
  <si>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</si>
  <si>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</si>
  <si>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</si>
  <si>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</si>
  <si>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</si>
  <si>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</si>
  <si>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</si>
  <si>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</si>
  <si>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</si>
  <si>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</si>
  <si>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</si>
  <si>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</si>
  <si>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</si>
  <si>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</si>
  <si>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</si>
  <si>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</si>
  <si>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</si>
  <si>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</si>
  <si>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</si>
  <si>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</si>
  <si>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</si>
  <si>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</si>
  <si>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</si>
  <si>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</si>
  <si>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</si>
  <si>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</si>
  <si>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</si>
  <si>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</si>
  <si>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</si>
  <si>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</si>
  <si>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</si>
  <si>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</si>
  <si>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</si>
  <si>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</si>
  <si>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</si>
  <si>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</si>
  <si>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</si>
  <si>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</si>
  <si>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</si>
  <si>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</si>
  <si>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</si>
  <si>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</si>
  <si>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</si>
  <si>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</si>
  <si>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</si>
  <si>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</si>
  <si>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</si>
  <si>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</si>
  <si>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</si>
  <si>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</si>
  <si>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</si>
  <si>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</si>
  <si>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</si>
  <si>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</si>
  <si>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</si>
  <si>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</si>
  <si>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</si>
  <si>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</si>
  <si>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</si>
  <si>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</si>
  <si>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</si>
  <si>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</si>
  <si>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</si>
  <si>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</si>
  <si>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</si>
  <si>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</si>
  <si>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</si>
  <si>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</si>
  <si>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</si>
  <si>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</si>
  <si>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</si>
  <si>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</si>
  <si>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</si>
  <si>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</si>
  <si>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</si>
  <si>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</si>
  <si>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</si>
  <si>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</si>
  <si>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</si>
  <si>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</si>
  <si>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</si>
  <si>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</si>
  <si>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</si>
  <si>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</si>
  <si>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</si>
  <si>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</si>
  <si>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</si>
  <si>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</si>
  <si>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</si>
  <si>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</si>
  <si>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</si>
  <si>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</si>
  <si>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</si>
  <si>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</si>
  <si>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</si>
  <si>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</si>
  <si>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</si>
  <si>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</si>
  <si>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</si>
  <si>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</si>
  <si>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</si>
  <si>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</si>
  <si>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</si>
  <si>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</si>
  <si>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</si>
  <si>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</si>
  <si>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</si>
  <si>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</si>
  <si>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</si>
  <si>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</si>
  <si>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</si>
  <si>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</si>
  <si>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</si>
  <si>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</si>
  <si>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</si>
  <si>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</si>
  <si>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</si>
  <si>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</si>
  <si>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</si>
  <si>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</si>
  <si>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</si>
  <si>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</si>
  <si>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</si>
  <si>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</si>
  <si>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</si>
  <si>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</si>
  <si>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</si>
  <si>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</si>
  <si>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</si>
  <si>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</si>
  <si>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</si>
  <si>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</si>
  <si>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</si>
  <si>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</si>
  <si>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</si>
  <si>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</si>
  <si>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</si>
  <si>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</si>
  <si>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</si>
  <si>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</si>
  <si>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</si>
  <si>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</si>
  <si>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</si>
  <si>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</si>
  <si>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</si>
  <si>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</si>
  <si>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</si>
  <si>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</si>
  <si>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</si>
  <si>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</si>
  <si>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</si>
  <si>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</si>
  <si>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</si>
  <si>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</si>
  <si>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</si>
  <si>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</si>
  <si>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</si>
  <si>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</si>
  <si>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</si>
  <si>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</si>
  <si>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</si>
  <si>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</si>
  <si>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</si>
  <si>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</si>
  <si>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</si>
  <si>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</si>
  <si>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</si>
  <si>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</si>
  <si>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</si>
  <si>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</si>
  <si>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</si>
  <si>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</si>
  <si>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</si>
  <si>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</si>
  <si>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</si>
  <si>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</si>
  <si>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</si>
  <si>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</si>
  <si>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</si>
  <si>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</si>
  <si>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</si>
  <si>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</si>
  <si>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</si>
  <si>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</si>
  <si>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</si>
  <si>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</si>
  <si>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</si>
  <si>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</si>
  <si>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</si>
  <si>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</si>
  <si>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</si>
  <si>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</si>
  <si>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</si>
  <si>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</si>
  <si>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</si>
  <si>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</si>
  <si>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</si>
  <si>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</si>
  <si>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</si>
  <si>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</si>
  <si>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</si>
  <si>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</si>
  <si>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</si>
  <si>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</si>
  <si>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</si>
  <si>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</si>
  <si>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</si>
  <si>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</si>
  <si>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</si>
  <si>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</si>
  <si>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</si>
  <si>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</si>
  <si>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</si>
  <si>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</si>
  <si>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</si>
  <si>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</si>
  <si>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</si>
  <si>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</si>
  <si>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</si>
  <si>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</si>
  <si>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</si>
  <si>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</si>
  <si>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</si>
  <si>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</si>
  <si>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</si>
  <si>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</si>
  <si>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</si>
  <si>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</si>
  <si>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</si>
  <si>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</si>
  <si>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</si>
  <si>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</si>
  <si>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</si>
  <si>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</si>
  <si>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</si>
  <si>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</si>
  <si>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</si>
  <si>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</si>
  <si>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</si>
  <si>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</si>
  <si>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</si>
  <si>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</si>
  <si>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</si>
  <si>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</si>
  <si>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</si>
  <si>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</si>
  <si>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</si>
  <si>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</si>
  <si>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</si>
  <si>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</si>
  <si>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</si>
  <si>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</si>
  <si>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</si>
  <si>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</si>
  <si>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</si>
  <si>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</si>
  <si>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</si>
  <si>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</si>
  <si>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</si>
  <si>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</si>
  <si>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</si>
  <si>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</si>
  <si>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</si>
  <si>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</si>
  <si>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</si>
  <si>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</si>
  <si>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</si>
  <si>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</si>
  <si>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</si>
  <si>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</si>
  <si>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</si>
  <si>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</si>
  <si>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</si>
  <si>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</si>
  <si>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</si>
  <si>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</si>
  <si>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</si>
  <si>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</si>
  <si>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</si>
  <si>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</si>
  <si>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</si>
  <si>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</si>
  <si>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</si>
  <si>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</si>
  <si>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</si>
  <si>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</si>
  <si>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</si>
  <si>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</si>
  <si>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</si>
  <si>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</si>
  <si>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</si>
  <si>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</si>
  <si>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</si>
  <si>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</si>
  <si>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</si>
  <si>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</si>
  <si>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</si>
  <si>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</si>
  <si>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</si>
  <si>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</si>
  <si>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</si>
  <si>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</si>
  <si>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</si>
  <si>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</si>
  <si>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</si>
  <si>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</si>
  <si>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</si>
  <si>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</si>
  <si>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</si>
  <si>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</si>
  <si>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</si>
  <si>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</si>
  <si>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</si>
  <si>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</si>
  <si>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</si>
  <si>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</si>
  <si>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</si>
  <si>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</si>
  <si>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</si>
  <si>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</si>
  <si>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</si>
  <si>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</si>
  <si>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</si>
  <si>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</si>
  <si>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</si>
  <si>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</si>
  <si>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</si>
  <si>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</si>
  <si>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</si>
  <si>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</si>
  <si>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</si>
  <si>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</si>
  <si>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</si>
  <si>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</si>
  <si>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</si>
  <si>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</si>
  <si>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</si>
  <si>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</si>
  <si>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</si>
  <si>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</si>
  <si>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</si>
  <si>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</si>
  <si>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</si>
  <si>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</si>
  <si>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</si>
  <si>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</si>
  <si>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</si>
  <si>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</si>
  <si>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</si>
  <si>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</si>
  <si>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</si>
  <si>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</si>
  <si>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</si>
  <si>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</si>
  <si>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</si>
  <si>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</si>
  <si>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</si>
  <si>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</si>
  <si>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</si>
  <si>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</si>
  <si>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</si>
  <si>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</si>
  <si>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</si>
  <si>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</si>
  <si>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</si>
  <si>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</si>
  <si>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</si>
  <si>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</si>
  <si>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</si>
  <si>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</si>
  <si>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</si>
  <si>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</si>
  <si>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</si>
  <si>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</si>
  <si>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</si>
  <si>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</si>
  <si>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</si>
  <si>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</si>
  <si>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</si>
  <si>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</si>
  <si>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</si>
  <si>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</si>
  <si>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</si>
  <si>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</si>
  <si>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</si>
  <si>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</si>
  <si>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</si>
  <si>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</si>
  <si>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</si>
  <si>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</si>
  <si>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</si>
  <si>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</si>
  <si>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</si>
  <si>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</si>
  <si>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</si>
  <si>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</si>
  <si>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</si>
  <si>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</si>
  <si>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</si>
  <si>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</si>
  <si>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</si>
  <si>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</si>
  <si>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</si>
  <si>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</si>
  <si>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</si>
  <si>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</si>
  <si>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</si>
  <si>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</si>
  <si>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</si>
  <si>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</si>
  <si>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</si>
  <si>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</si>
  <si>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</si>
  <si>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</si>
  <si>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</si>
  <si>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</si>
  <si>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</si>
  <si>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</si>
  <si>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</si>
  <si>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</si>
  <si>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</si>
  <si>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</si>
  <si>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</si>
  <si>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</si>
  <si>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</si>
  <si>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</si>
  <si>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</si>
  <si>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</si>
  <si>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</si>
  <si>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</si>
  <si>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</si>
  <si>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</si>
  <si>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</si>
  <si>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</si>
  <si>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</si>
  <si>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</si>
  <si>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</si>
  <si>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</si>
  <si>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</si>
  <si>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</si>
  <si>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</si>
  <si>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</si>
  <si>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</si>
  <si>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</si>
  <si>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</si>
  <si>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</si>
  <si>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</si>
  <si>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</si>
  <si>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</si>
  <si>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</si>
  <si>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</si>
  <si>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</si>
  <si>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</si>
  <si>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</si>
  <si>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</si>
  <si>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</si>
  <si>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</si>
  <si>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</si>
  <si>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</si>
  <si>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</si>
  <si>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</si>
  <si>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</si>
  <si>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</si>
  <si>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</si>
  <si>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</si>
  <si>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</si>
  <si>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</si>
  <si>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</si>
  <si>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</si>
  <si>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</si>
  <si>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</si>
  <si>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</si>
  <si>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</si>
  <si>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</si>
  <si>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</si>
  <si>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</si>
  <si>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</si>
  <si>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</si>
  <si>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</si>
  <si>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</si>
  <si>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</si>
  <si>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</si>
  <si>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</si>
  <si>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</si>
  <si>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</si>
  <si>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</si>
  <si>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</si>
  <si>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</si>
  <si>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</si>
  <si>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</si>
  <si>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</si>
  <si>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</si>
  <si>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</si>
  <si>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</si>
  <si>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</si>
  <si>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</si>
  <si>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</si>
  <si>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</si>
  <si>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</si>
  <si>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</si>
  <si>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</si>
  <si>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</si>
  <si>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</si>
  <si>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</si>
  <si>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</si>
  <si>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</si>
  <si>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</si>
  <si>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</si>
  <si>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</si>
  <si>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</si>
  <si>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</si>
  <si>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</si>
  <si>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</si>
  <si>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</si>
  <si>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</si>
  <si>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</si>
  <si>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</si>
  <si>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</si>
  <si>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</si>
  <si>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</si>
  <si>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</si>
  <si>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</si>
  <si>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</si>
  <si>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</si>
  <si>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</si>
  <si>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</si>
  <si>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</si>
  <si>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</si>
  <si>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</si>
  <si>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</si>
  <si>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</si>
  <si>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</si>
  <si>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</si>
  <si>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</si>
  <si>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</si>
  <si>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</si>
  <si>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</si>
  <si>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</si>
  <si>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</si>
  <si>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</si>
  <si>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</si>
  <si>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</si>
  <si>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</si>
  <si>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</si>
  <si>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</si>
  <si>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</si>
  <si>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</si>
  <si>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</si>
  <si>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</si>
  <si>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</si>
  <si>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</si>
  <si>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</si>
  <si>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</si>
  <si>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</si>
  <si>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</si>
  <si>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</si>
  <si>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</si>
  <si>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</si>
  <si>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</si>
  <si>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</si>
  <si>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</si>
  <si>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</si>
  <si>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</si>
  <si>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</si>
  <si>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</si>
  <si>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</si>
  <si>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</si>
  <si>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</si>
  <si>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</si>
  <si>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</si>
  <si>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</si>
  <si>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</si>
  <si>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</si>
  <si>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</si>
  <si>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</si>
  <si>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</si>
  <si>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</si>
  <si>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</si>
  <si>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</si>
  <si>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</si>
  <si>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</si>
  <si>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</si>
  <si>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</si>
  <si>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</si>
  <si>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</si>
  <si>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</si>
  <si>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</si>
  <si>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</si>
  <si>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</si>
  <si>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</si>
  <si>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</si>
  <si>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</si>
  <si>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</si>
  <si>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</si>
  <si>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</si>
  <si>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</si>
  <si>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</si>
  <si>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</si>
  <si>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</si>
  <si>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</si>
  <si>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</si>
  <si>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</si>
  <si>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</si>
  <si>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</si>
  <si>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</si>
  <si>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</si>
  <si>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</si>
  <si>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</si>
  <si>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</si>
  <si>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</si>
  <si>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</si>
  <si>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</si>
  <si>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</si>
  <si>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</si>
  <si>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</si>
  <si>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</si>
  <si>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</si>
  <si>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</si>
  <si>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</si>
  <si>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</si>
  <si>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</si>
  <si>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</si>
  <si>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</si>
  <si>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</si>
  <si>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</si>
  <si>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</si>
  <si>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</si>
  <si>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</si>
  <si>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</si>
  <si>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</si>
  <si>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</si>
  <si>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</si>
  <si>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</si>
  <si>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</si>
  <si>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</si>
  <si>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</si>
  <si>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</si>
  <si>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</si>
  <si>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</si>
  <si>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</si>
  <si>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</si>
  <si>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</si>
  <si>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</si>
  <si>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</si>
  <si>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</si>
  <si>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</si>
  <si>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</si>
  <si>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</si>
  <si>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</si>
  <si>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</si>
  <si>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</si>
  <si>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</si>
  <si>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</si>
  <si>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</si>
  <si>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</si>
  <si>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</si>
  <si>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</si>
  <si>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</si>
  <si>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</si>
  <si>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</si>
  <si>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</si>
  <si>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</si>
  <si>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</si>
  <si>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</si>
  <si>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</si>
  <si>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</si>
  <si>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</si>
  <si>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</si>
  <si>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</si>
  <si>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</si>
  <si>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</si>
  <si>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</si>
  <si>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</si>
  <si>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</si>
  <si>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</si>
  <si>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</si>
  <si>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</si>
  <si>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</si>
  <si>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</si>
  <si>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</si>
  <si>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</si>
  <si>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</si>
  <si>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</si>
  <si>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</si>
  <si>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</si>
  <si>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</si>
  <si>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</si>
  <si>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</si>
  <si>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</si>
  <si>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</si>
  <si>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</si>
  <si>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</si>
  <si>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</si>
  <si>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</si>
  <si>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</si>
  <si>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</si>
  <si>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</si>
  <si>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</si>
  <si>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</si>
  <si>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</si>
  <si>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</si>
  <si>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</si>
  <si>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</si>
  <si>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</si>
  <si>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</si>
  <si>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</si>
  <si>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</si>
  <si>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</si>
  <si>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</si>
  <si>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</si>
  <si>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</si>
  <si>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</si>
  <si>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</si>
  <si>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</si>
  <si>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</si>
  <si>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</si>
  <si>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</si>
  <si>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</si>
  <si>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</si>
  <si>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</si>
  <si>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</si>
  <si>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</si>
  <si>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</si>
  <si>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</si>
  <si>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</si>
  <si>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</si>
  <si>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</si>
  <si>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</si>
  <si>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</si>
  <si>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</si>
  <si>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</si>
  <si>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</si>
  <si>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</si>
  <si>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</si>
  <si>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</si>
  <si>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</si>
  <si>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</si>
  <si>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</si>
  <si>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</si>
  <si>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</si>
  <si>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</si>
  <si>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</si>
  <si>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</si>
  <si>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</si>
  <si>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</si>
  <si>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</si>
  <si>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</si>
  <si>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</si>
  <si>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</si>
  <si>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</si>
  <si>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</si>
  <si>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</si>
  <si>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</si>
  <si>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</si>
  <si>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</si>
  <si>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</si>
  <si>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</si>
  <si>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</si>
  <si>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</si>
  <si>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</si>
  <si>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</si>
  <si>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</si>
  <si>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</si>
  <si>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</si>
  <si>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</si>
  <si>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</si>
  <si>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</si>
  <si>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</si>
  <si>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</si>
  <si>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</si>
  <si>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</si>
  <si>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</si>
  <si>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</si>
  <si>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</si>
  <si>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</si>
  <si>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</si>
  <si>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</si>
  <si>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</si>
  <si>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</si>
  <si>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</si>
  <si>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</si>
  <si>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</si>
  <si>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</si>
  <si>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</si>
  <si>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</si>
  <si>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</si>
  <si>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</si>
  <si>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</si>
  <si>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</si>
  <si>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</si>
  <si>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</si>
  <si>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</si>
  <si>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</si>
  <si>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</si>
  <si>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</si>
  <si>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</si>
  <si>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</si>
  <si>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</si>
  <si>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</si>
  <si>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</si>
  <si>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</si>
  <si>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</si>
  <si>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</si>
  <si>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</si>
  <si>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</si>
  <si>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</si>
  <si>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</si>
  <si>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</si>
  <si>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</si>
  <si>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</si>
  <si>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</si>
  <si>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</si>
  <si>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</si>
  <si>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</si>
  <si>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</si>
  <si>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</si>
  <si>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</si>
  <si>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</si>
  <si>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</si>
  <si>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</si>
  <si>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</si>
  <si>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</si>
  <si>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</si>
  <si>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</si>
  <si>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</si>
  <si>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</si>
  <si>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</si>
  <si>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</si>
  <si>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</si>
  <si>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</si>
  <si>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</si>
  <si>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</si>
  <si>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</si>
  <si>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</si>
  <si>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</si>
  <si>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</si>
  <si>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</si>
  <si>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</si>
  <si>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</si>
  <si>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</si>
  <si>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</si>
  <si>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</si>
  <si>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</si>
  <si>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</si>
  <si>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</si>
  <si>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</si>
  <si>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</si>
  <si>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</si>
  <si>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</si>
  <si>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</si>
  <si>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</si>
  <si>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</si>
  <si>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</si>
  <si>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</si>
  <si>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</si>
  <si>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</si>
  <si>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</si>
  <si>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</si>
  <si>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</si>
  <si>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</si>
  <si>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</si>
  <si>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</si>
  <si>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</si>
  <si>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</si>
  <si>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</si>
  <si>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</si>
  <si>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</si>
  <si>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</si>
  <si>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</si>
  <si>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</si>
  <si>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</si>
  <si>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</si>
  <si>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</si>
  <si>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</si>
  <si>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</si>
  <si>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</si>
  <si>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</si>
  <si>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</si>
  <si>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</si>
  <si>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</si>
  <si>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</si>
  <si>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</si>
  <si>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</si>
  <si>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</si>
  <si>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</si>
  <si>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</si>
  <si>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</si>
  <si>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</si>
  <si>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</si>
  <si>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</si>
  <si>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</si>
  <si>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</si>
  <si>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</si>
  <si>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</si>
  <si>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</si>
  <si>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</si>
  <si>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</si>
  <si>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</si>
  <si>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</si>
  <si>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</si>
  <si>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</si>
  <si>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</si>
  <si>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</si>
  <si>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</si>
  <si>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</si>
  <si>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</si>
  <si>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</si>
  <si>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</si>
  <si>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</si>
  <si>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</si>
  <si>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</si>
  <si>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</si>
  <si>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</si>
  <si>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</si>
  <si>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</si>
  <si>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</si>
  <si>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</si>
  <si>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</si>
  <si>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</si>
  <si>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</si>
  <si>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</si>
  <si>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</si>
  <si>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</si>
  <si>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</si>
  <si>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</si>
  <si>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</si>
  <si>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</si>
  <si>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</si>
  <si>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</si>
  <si>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</si>
  <si>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</si>
  <si>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</si>
  <si>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</si>
  <si>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</si>
  <si>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</si>
  <si>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</si>
  <si>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</si>
  <si>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</si>
  <si>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</si>
  <si>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</si>
  <si>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</si>
  <si>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</si>
  <si>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</si>
  <si>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</si>
  <si>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</si>
  <si>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</si>
  <si>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</si>
  <si>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</si>
  <si>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</si>
  <si>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</si>
  <si>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</si>
  <si>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</si>
  <si>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</si>
  <si>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</si>
  <si>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</si>
  <si>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</si>
  <si>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</si>
  <si>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</si>
  <si>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</si>
  <si>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</si>
  <si>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</si>
  <si>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</si>
  <si>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</si>
  <si>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</si>
  <si>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</si>
  <si>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</si>
  <si>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</si>
  <si>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</si>
  <si>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</si>
  <si>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</si>
  <si>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</si>
  <si>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</si>
  <si>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</si>
  <si>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</si>
  <si>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</si>
  <si>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</si>
  <si>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</si>
  <si>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</si>
  <si>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</si>
  <si>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</si>
  <si>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</si>
  <si>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</si>
  <si>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</si>
  <si>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</si>
  <si>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</si>
  <si>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</si>
  <si>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</si>
  <si>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</si>
  <si>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</si>
  <si>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</si>
  <si>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</si>
  <si>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</si>
  <si>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</si>
  <si>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</si>
  <si>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</si>
  <si>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</si>
  <si>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</si>
  <si>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</si>
  <si>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</si>
  <si>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</si>
  <si>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</si>
  <si>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</si>
  <si>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</si>
  <si>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</si>
  <si>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</si>
  <si>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</si>
  <si>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</si>
  <si>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</si>
  <si>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</si>
  <si>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</si>
  <si>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</si>
  <si>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</si>
  <si>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</si>
  <si>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</si>
  <si>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</si>
  <si>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</si>
  <si>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</si>
  <si>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</si>
  <si>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</si>
  <si>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</si>
  <si>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</si>
  <si>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</si>
  <si>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</si>
  <si>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</si>
  <si>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</si>
  <si>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</si>
  <si>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</si>
  <si>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</si>
  <si>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</si>
  <si>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</si>
  <si>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</si>
  <si>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</si>
  <si>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</si>
  <si>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</si>
  <si>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</si>
  <si>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</si>
  <si>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</si>
  <si>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</si>
  <si>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</si>
  <si>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</si>
  <si>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</si>
  <si>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</si>
  <si>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</si>
  <si>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</si>
  <si>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</si>
  <si>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</si>
  <si>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</si>
  <si>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</si>
  <si>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</si>
  <si>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</si>
  <si>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</si>
  <si>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</si>
  <si>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</si>
  <si>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</si>
  <si>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</si>
  <si>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</si>
  <si>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</si>
  <si>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</si>
  <si>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</si>
  <si>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</si>
  <si>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</si>
  <si>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</si>
  <si>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</si>
  <si>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</si>
  <si>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</si>
  <si>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</si>
  <si>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</si>
  <si>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</si>
  <si>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</si>
  <si>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</si>
  <si>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</si>
  <si>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</si>
  <si>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</si>
  <si>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</si>
  <si>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</si>
  <si>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</si>
  <si>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</si>
  <si>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</si>
  <si>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</si>
  <si>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</si>
  <si>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</si>
  <si>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</si>
  <si>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</si>
  <si>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</si>
  <si>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</si>
  <si>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</si>
  <si>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</si>
  <si>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</si>
  <si>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</si>
  <si>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</si>
  <si>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</si>
  <si>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</si>
  <si>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</si>
  <si>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</si>
  <si>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</si>
  <si>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</si>
  <si>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</si>
  <si>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</si>
  <si>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</si>
  <si>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</si>
  <si>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</si>
  <si>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</si>
  <si>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</si>
  <si>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</si>
  <si>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</si>
  <si>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</si>
  <si>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</si>
  <si>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</si>
  <si>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</si>
  <si>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</si>
  <si>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</si>
  <si>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</si>
  <si>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</si>
  <si>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</si>
  <si>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</si>
  <si>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</si>
  <si>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</si>
  <si>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</si>
  <si>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</si>
  <si>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</si>
  <si>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</si>
  <si>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</si>
  <si>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</si>
  <si>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</si>
  <si>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</si>
  <si>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</si>
  <si>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</si>
  <si>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</si>
  <si>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</si>
  <si>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</si>
  <si>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</si>
  <si>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</si>
  <si>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</si>
  <si>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</si>
  <si>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</si>
  <si>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</si>
  <si>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</si>
  <si>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</si>
  <si>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</si>
  <si>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</si>
  <si>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</si>
  <si>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</si>
  <si>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</si>
  <si>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</si>
  <si>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</si>
  <si>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</si>
  <si>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</si>
  <si>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</si>
  <si>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</si>
  <si>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</si>
  <si>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</si>
  <si>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</si>
  <si>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</si>
  <si>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</si>
  <si>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</si>
  <si>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</si>
  <si>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</si>
  <si>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</si>
  <si>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</si>
  <si>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</si>
  <si>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</si>
  <si>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</si>
  <si>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</si>
  <si>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</si>
  <si>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</si>
  <si>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</si>
  <si>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</si>
  <si>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</si>
  <si>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</si>
  <si>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</si>
  <si>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</si>
  <si>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</si>
  <si>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</si>
  <si>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</si>
  <si>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</si>
  <si>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</si>
  <si>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</si>
  <si>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</si>
  <si>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</si>
  <si>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</si>
  <si>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</si>
  <si>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</si>
  <si>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</si>
  <si>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</si>
  <si>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</si>
  <si>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</si>
  <si>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</si>
  <si>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</si>
  <si>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</si>
  <si>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</si>
  <si>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</si>
  <si>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</si>
  <si>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</si>
  <si>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</si>
  <si>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</si>
  <si>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</si>
  <si>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</si>
  <si>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</si>
  <si>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</si>
  <si>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</si>
  <si>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</si>
  <si>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</si>
  <si>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</si>
  <si>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</si>
  <si>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</si>
  <si>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</si>
  <si>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</si>
  <si>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</si>
  <si>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</si>
  <si>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</si>
  <si>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</si>
  <si>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</si>
  <si>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</si>
  <si>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</si>
  <si>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</si>
  <si>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</si>
  <si>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</si>
  <si>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</si>
  <si>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</si>
  <si>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</si>
  <si>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</si>
  <si>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</si>
  <si>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</si>
  <si>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</si>
  <si>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</si>
  <si>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</si>
  <si>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</si>
  <si>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</si>
  <si>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</si>
  <si>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</si>
  <si>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</si>
  <si>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</si>
  <si>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</si>
  <si>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</si>
  <si>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</si>
  <si>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</si>
  <si>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</si>
  <si>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</si>
  <si>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</si>
  <si>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</si>
  <si>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</si>
  <si>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</si>
  <si>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</si>
  <si>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</si>
  <si>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</si>
  <si>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</si>
  <si>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</si>
  <si>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</si>
  <si>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</si>
  <si>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</si>
  <si>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</si>
  <si>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</si>
  <si>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</si>
  <si>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</si>
  <si>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</si>
  <si>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</si>
  <si>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</si>
  <si>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</si>
  <si>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</si>
  <si>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</si>
  <si>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</si>
  <si>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</si>
  <si>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</si>
  <si>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</si>
  <si>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</si>
  <si>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</si>
  <si>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</si>
  <si>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</si>
  <si>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</si>
  <si>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</si>
  <si>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</si>
  <si>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</si>
  <si>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</si>
  <si>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</si>
  <si>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</si>
  <si>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</si>
  <si>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</si>
  <si>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</si>
  <si>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</si>
  <si>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</si>
  <si>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</si>
  <si>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</si>
  <si>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</si>
  <si>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</si>
  <si>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</si>
  <si>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</si>
  <si>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</si>
  <si>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</si>
  <si>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</si>
  <si>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</si>
  <si>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</si>
  <si>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</si>
  <si>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</si>
  <si>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</si>
  <si>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</si>
  <si>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</si>
  <si>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</si>
  <si>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</si>
  <si>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</si>
  <si>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</si>
  <si>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</si>
  <si>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</si>
  <si>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</si>
  <si>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</si>
  <si>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</si>
  <si>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</si>
  <si>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</si>
  <si>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</si>
  <si>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</si>
  <si>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</si>
  <si>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</si>
  <si>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</si>
  <si>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</si>
  <si>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</si>
  <si>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</si>
  <si>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</si>
  <si>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</si>
  <si>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</si>
  <si>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</si>
  <si>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</si>
  <si>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</si>
  <si>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</si>
  <si>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</si>
  <si>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</si>
  <si>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</si>
  <si>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</si>
  <si>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</si>
  <si>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</si>
  <si>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</si>
  <si>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</si>
  <si>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</si>
  <si>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</si>
  <si>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</si>
  <si>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</si>
  <si>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</si>
  <si>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</si>
  <si>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</si>
  <si>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</si>
  <si>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</si>
  <si>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</si>
  <si>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</si>
  <si>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</si>
  <si>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</si>
  <si>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</si>
  <si>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</si>
  <si>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</si>
  <si>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</si>
  <si>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</si>
  <si>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</si>
  <si>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</si>
  <si>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</si>
  <si>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</si>
  <si>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</si>
  <si>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</si>
  <si>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</si>
  <si>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</si>
  <si>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</si>
  <si>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</si>
  <si>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</si>
  <si>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</si>
  <si>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</si>
  <si>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</si>
  <si>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</si>
  <si>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</si>
  <si>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</si>
  <si>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</si>
  <si>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</si>
  <si>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</si>
  <si>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</si>
  <si>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</si>
  <si>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</si>
  <si>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</si>
  <si>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</si>
  <si>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</si>
  <si>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</si>
  <si>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</si>
  <si>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</si>
  <si>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</si>
  <si>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</si>
  <si>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</si>
  <si>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</si>
  <si>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</si>
  <si>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</si>
  <si>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</si>
  <si>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</si>
  <si>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</si>
  <si>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</si>
  <si>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</si>
  <si>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</si>
  <si>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</si>
  <si>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</si>
  <si>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</si>
  <si>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</si>
  <si>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</si>
  <si>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</si>
  <si>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</si>
  <si>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</si>
  <si>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</si>
  <si>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</si>
  <si>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</si>
  <si>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</si>
  <si>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</si>
  <si>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</si>
  <si>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</si>
  <si>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</si>
  <si>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</si>
  <si>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</si>
  <si>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</si>
  <si>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</si>
  <si>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</si>
  <si>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</si>
  <si>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</si>
  <si>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</si>
  <si>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</si>
  <si>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</si>
  <si>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</si>
  <si>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</si>
  <si>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</si>
  <si>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</si>
  <si>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</si>
  <si>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</si>
  <si>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</si>
  <si>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</si>
  <si>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</si>
  <si>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</si>
  <si>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</si>
  <si>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</si>
  <si>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</si>
  <si>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</si>
  <si>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</si>
  <si>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</si>
  <si>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</si>
  <si>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</si>
  <si>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</si>
  <si>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</si>
  <si>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</si>
  <si>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</si>
  <si>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</si>
  <si>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</si>
  <si>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</si>
  <si>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</si>
  <si>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</si>
  <si>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</si>
  <si>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</si>
  <si>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</si>
  <si>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</si>
  <si>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</si>
  <si>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</si>
  <si>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</si>
  <si>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</si>
  <si>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</si>
  <si>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</si>
  <si>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</si>
  <si>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</si>
  <si>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</si>
  <si>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</si>
  <si>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</si>
  <si>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</si>
  <si>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</si>
  <si>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</si>
  <si>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</si>
  <si>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</si>
  <si>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</si>
  <si>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</si>
  <si>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</si>
  <si>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</si>
  <si>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</si>
  <si>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</si>
  <si>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</si>
  <si>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</si>
  <si>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</si>
  <si>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</si>
  <si>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</si>
  <si>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</si>
  <si>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</si>
  <si>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</si>
  <si>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</si>
  <si>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</si>
  <si>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</si>
  <si>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</si>
  <si>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</si>
  <si>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</si>
  <si>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</si>
  <si>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</si>
  <si>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</si>
  <si>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</si>
  <si>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</si>
  <si>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</si>
  <si>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</si>
  <si>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</si>
  <si>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</si>
  <si>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</si>
  <si>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</si>
  <si>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</si>
  <si>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</si>
  <si>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</si>
  <si>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</si>
  <si>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</si>
  <si>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</si>
  <si>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</si>
  <si>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</si>
  <si>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</si>
  <si>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</si>
  <si>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</si>
  <si>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</si>
  <si>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</si>
  <si>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</si>
  <si>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</si>
  <si>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</si>
  <si>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</si>
  <si>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</si>
  <si>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</si>
  <si>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</si>
  <si>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</si>
  <si>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</si>
  <si>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</si>
  <si>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</si>
  <si>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</si>
  <si>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</si>
  <si>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</si>
  <si>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</si>
  <si>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</si>
  <si>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</si>
  <si>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</si>
  <si>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</si>
  <si>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</si>
  <si>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</si>
  <si>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</si>
  <si>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</si>
  <si>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</si>
  <si>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</si>
  <si>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</si>
  <si>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</si>
  <si>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</si>
  <si>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</si>
  <si>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</si>
  <si>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</si>
  <si>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</si>
  <si>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</si>
  <si>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</si>
  <si>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</si>
  <si>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</si>
  <si>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</si>
  <si>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</si>
  <si>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</si>
  <si>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</si>
  <si>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</si>
  <si>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</si>
  <si>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</si>
  <si>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</si>
  <si>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</si>
  <si>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</si>
  <si>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</si>
  <si>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</si>
  <si>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</si>
  <si>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</si>
  <si>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</si>
  <si>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</si>
  <si>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</si>
  <si>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</si>
  <si>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</si>
  <si>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</si>
  <si>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</si>
  <si>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</si>
  <si>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</si>
  <si>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</si>
  <si>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</si>
  <si>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</si>
  <si>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</si>
  <si>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</si>
  <si>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</si>
  <si>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</si>
  <si>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</si>
  <si>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</si>
  <si>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</si>
  <si>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</si>
  <si>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</si>
  <si>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</si>
  <si>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</si>
  <si>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</si>
  <si>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</si>
  <si>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</si>
  <si>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</si>
  <si>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</si>
  <si>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</si>
  <si>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</si>
  <si>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</si>
  <si>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</si>
  <si>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</si>
  <si>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</si>
  <si>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</si>
  <si>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</si>
  <si>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</si>
  <si>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</si>
  <si>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</si>
  <si>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</si>
  <si>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</si>
  <si>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</si>
  <si>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</si>
  <si>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</si>
  <si>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</si>
  <si>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</si>
  <si>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</si>
  <si>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</si>
  <si>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</si>
  <si>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</si>
  <si>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</si>
  <si>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</si>
  <si>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</si>
  <si>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</si>
  <si>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</si>
  <si>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</si>
  <si>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</si>
  <si>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</si>
  <si>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</si>
  <si>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</si>
  <si>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</si>
  <si>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</si>
  <si>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</si>
  <si>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</si>
  <si>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</si>
  <si>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</si>
  <si>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</si>
  <si>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</si>
  <si>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</si>
  <si>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</si>
  <si>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</si>
  <si>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</si>
  <si>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</si>
  <si>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</si>
  <si>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</si>
  <si>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</si>
  <si>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</si>
  <si>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</si>
  <si>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</si>
  <si>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</si>
  <si>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</si>
  <si>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</si>
  <si>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</si>
  <si>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</si>
  <si>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</si>
  <si>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</si>
  <si>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</si>
  <si>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</si>
  <si>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</si>
  <si>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</si>
  <si>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</si>
  <si>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</si>
  <si>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</si>
  <si>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</si>
  <si>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</si>
  <si>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</si>
  <si>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</si>
  <si>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</si>
  <si>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</si>
  <si>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</si>
  <si>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</si>
  <si>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</si>
  <si>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</si>
  <si>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</si>
  <si>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</si>
  <si>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</si>
  <si>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</si>
  <si>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</si>
  <si>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</si>
  <si>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</si>
  <si>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</si>
  <si>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</si>
  <si>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</si>
  <si>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</si>
  <si>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</si>
  <si>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</si>
  <si>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</si>
  <si>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</si>
  <si>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</si>
  <si>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</si>
  <si>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</si>
  <si>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</si>
  <si>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</si>
  <si>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</si>
  <si>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</si>
  <si>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</si>
  <si>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</si>
  <si>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</si>
  <si>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</si>
  <si>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</si>
  <si>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</si>
  <si>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</si>
  <si>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</si>
  <si>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</si>
  <si>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</si>
  <si>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</si>
  <si>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</si>
  <si>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</si>
  <si>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</si>
  <si>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</si>
  <si>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</si>
  <si>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</si>
  <si>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</si>
  <si>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</si>
  <si>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</si>
  <si>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</si>
  <si>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</si>
  <si>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</si>
  <si>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</si>
  <si>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</si>
  <si>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</si>
  <si>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</si>
  <si>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</si>
  <si>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</si>
  <si>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</si>
  <si>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</si>
  <si>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</si>
  <si>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</si>
  <si>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</si>
  <si>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</si>
  <si>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</si>
  <si>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</si>
  <si>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</si>
  <si>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</si>
  <si>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</si>
  <si>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</si>
  <si>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</si>
  <si>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</si>
  <si>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</si>
  <si>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</si>
  <si>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</si>
  <si>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</si>
  <si>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</si>
  <si>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</si>
  <si>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</si>
  <si>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</si>
  <si>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</si>
  <si>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</si>
  <si>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</si>
  <si>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</si>
  <si>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</si>
  <si>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</si>
  <si>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</si>
  <si>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</si>
  <si>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</si>
  <si>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</si>
  <si>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</si>
  <si>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</si>
  <si>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</si>
  <si>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</si>
  <si>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</si>
  <si>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</si>
  <si>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</si>
  <si>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</si>
  <si>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</si>
  <si>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</si>
  <si>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</si>
  <si>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</si>
  <si>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</si>
  <si>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</si>
  <si>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</si>
  <si>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</si>
  <si>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</si>
  <si>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</si>
  <si>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</si>
  <si>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</si>
  <si>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</si>
  <si>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</si>
  <si>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</si>
  <si>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</si>
  <si>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</si>
  <si>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</si>
  <si>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</si>
  <si>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</si>
  <si>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</si>
  <si>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</si>
  <si>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</si>
  <si>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</si>
  <si>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</si>
  <si>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</si>
  <si>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</si>
  <si>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</si>
  <si>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</si>
  <si>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</si>
  <si>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</si>
  <si>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</si>
  <si>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</si>
  <si>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</si>
  <si>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</si>
  <si>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</si>
  <si>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</si>
  <si>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</si>
  <si>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</si>
  <si>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</si>
  <si>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</si>
  <si>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</si>
  <si>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</si>
  <si>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</si>
  <si>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</si>
  <si>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</si>
  <si>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</si>
  <si>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</si>
  <si>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</si>
  <si>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</si>
  <si>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</si>
  <si>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</si>
  <si>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</si>
  <si>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</si>
  <si>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</si>
  <si>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</si>
  <si>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</si>
  <si>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</si>
  <si>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</si>
  <si>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</si>
  <si>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</si>
  <si>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</si>
  <si>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</si>
  <si>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</si>
  <si>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</si>
  <si>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</si>
  <si>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</si>
  <si>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</si>
  <si>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</si>
  <si>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</si>
  <si>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</si>
  <si>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</si>
  <si>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</si>
  <si>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</si>
  <si>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</si>
  <si>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</si>
  <si>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</si>
  <si>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</si>
  <si>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</si>
  <si>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</si>
  <si>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</si>
  <si>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</si>
  <si>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</si>
  <si>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</si>
  <si>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</si>
  <si>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</si>
  <si>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</si>
  <si>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</si>
  <si>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</si>
  <si>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</si>
  <si>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</si>
  <si>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</si>
  <si>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</si>
  <si>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</si>
  <si>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</si>
  <si>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</si>
  <si>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</si>
  <si>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</si>
  <si>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</si>
  <si>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</si>
  <si>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</si>
  <si>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</si>
  <si>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</si>
  <si>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</si>
  <si>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</si>
  <si>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</si>
  <si>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</si>
  <si>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</si>
  <si>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</si>
  <si>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</si>
  <si>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</si>
  <si>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</si>
  <si>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</si>
  <si>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</si>
  <si>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</si>
  <si>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</si>
  <si>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</si>
  <si>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</si>
  <si>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</si>
  <si>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</si>
  <si>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</si>
  <si>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</si>
  <si>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</si>
  <si>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</si>
  <si>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</si>
  <si>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</si>
  <si>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</si>
  <si>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</si>
  <si>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</si>
  <si>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</si>
  <si>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</si>
  <si>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</si>
  <si>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</si>
  <si>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</si>
  <si>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</si>
  <si>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</si>
  <si>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</si>
  <si>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</si>
  <si>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</si>
  <si>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</si>
  <si>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</si>
  <si>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</si>
  <si>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</si>
  <si>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</si>
  <si>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</si>
  <si>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</si>
  <si>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</si>
  <si>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</si>
  <si>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</si>
  <si>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</si>
  <si>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</si>
  <si>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</si>
  <si>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</si>
  <si>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</si>
  <si>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</si>
  <si>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</si>
  <si>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</si>
  <si>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</si>
  <si>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</si>
  <si>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</si>
  <si>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</si>
  <si>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</si>
  <si>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</si>
  <si>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</si>
  <si>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</si>
  <si>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</si>
  <si>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</si>
  <si>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</si>
  <si>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</si>
  <si>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</si>
  <si>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</si>
  <si>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</si>
  <si>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</si>
  <si>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</si>
  <si>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</si>
  <si>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</si>
  <si>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</si>
  <si>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</si>
  <si>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</si>
  <si>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</si>
  <si>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</si>
  <si>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</si>
  <si>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</si>
  <si>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</si>
  <si>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</si>
  <si>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</si>
  <si>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</si>
  <si>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</si>
  <si>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</si>
  <si>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</si>
  <si>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</si>
  <si>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</si>
  <si>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</si>
  <si>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</si>
  <si>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</si>
  <si>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</si>
  <si>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</si>
  <si>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</si>
  <si>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</si>
  <si>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</si>
  <si>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</si>
  <si>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</si>
  <si>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</si>
  <si>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</si>
  <si>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</si>
  <si>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</si>
  <si>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</si>
  <si>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</si>
  <si>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</si>
  <si>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</si>
  <si>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</si>
  <si>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</si>
  <si>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</si>
  <si>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</si>
  <si>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</si>
  <si>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</si>
  <si>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</si>
  <si>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</si>
  <si>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</si>
  <si>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</si>
  <si>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</si>
  <si>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</si>
  <si>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</si>
  <si>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</si>
  <si>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</si>
  <si>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</si>
  <si>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</si>
  <si>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</si>
  <si>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</si>
  <si>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</si>
  <si>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</si>
  <si>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</si>
  <si>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</si>
  <si>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</si>
  <si>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</si>
  <si>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</si>
  <si>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</si>
  <si>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</si>
  <si>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</si>
  <si>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</si>
  <si>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</si>
  <si>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</si>
  <si>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</si>
  <si>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</si>
  <si>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</si>
  <si>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</si>
  <si>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</si>
  <si>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</si>
  <si>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</si>
  <si>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</si>
  <si>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</si>
  <si>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</si>
  <si>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</si>
  <si>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</si>
  <si>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</si>
  <si>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</si>
  <si>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</si>
  <si>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</si>
  <si>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</si>
  <si>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</si>
  <si>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</si>
  <si>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</si>
  <si>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</si>
  <si>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</si>
  <si>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</si>
  <si>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</si>
  <si>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</si>
  <si>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</si>
  <si>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</si>
  <si>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</si>
  <si>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</si>
  <si>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</si>
  <si>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</si>
  <si>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</si>
  <si>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</si>
  <si>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</si>
  <si>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</si>
  <si>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</si>
  <si>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</si>
  <si>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</si>
  <si>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</si>
  <si>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</si>
  <si>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</si>
  <si>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</si>
  <si>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</si>
  <si>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</si>
  <si>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</si>
  <si>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</si>
  <si>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</si>
  <si>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</si>
  <si>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</si>
  <si>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</si>
  <si>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</si>
  <si>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</si>
  <si>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</si>
  <si>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</si>
  <si>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</si>
  <si>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</si>
  <si>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</si>
  <si>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</si>
  <si>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</si>
  <si>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</si>
  <si>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</si>
  <si>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</si>
  <si>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</si>
  <si>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</si>
  <si>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</si>
  <si>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</si>
  <si>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</si>
  <si>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</si>
  <si>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</si>
  <si>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</si>
  <si>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</si>
  <si>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</si>
  <si>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</si>
  <si>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</si>
  <si>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</si>
  <si>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</si>
  <si>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</si>
  <si>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</si>
  <si>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</si>
  <si>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</si>
  <si>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</si>
  <si>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</si>
  <si>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</si>
  <si>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</si>
  <si>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</si>
  <si>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</si>
  <si>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</si>
  <si>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</si>
  <si>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</si>
  <si>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</si>
  <si>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</si>
  <si>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</si>
  <si>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</si>
  <si>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</si>
  <si>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</si>
  <si>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</si>
  <si>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</si>
  <si>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</si>
  <si>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</si>
  <si>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</si>
  <si>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</si>
  <si>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</si>
  <si>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</si>
  <si>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</si>
  <si>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</si>
  <si>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</si>
  <si>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</si>
  <si>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</si>
  <si>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</si>
  <si>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</si>
  <si>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</si>
  <si>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</si>
  <si>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</si>
  <si>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</si>
  <si>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</si>
  <si>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</si>
  <si>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</si>
  <si>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</si>
  <si>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</si>
  <si>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</si>
  <si>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</si>
  <si>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</si>
  <si>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</si>
  <si>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</si>
  <si>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</si>
  <si>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</si>
  <si>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</si>
  <si>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</si>
  <si>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</si>
  <si>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</si>
  <si>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</si>
  <si>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</si>
  <si>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</si>
  <si>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</si>
  <si>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</si>
  <si>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</si>
  <si>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</si>
  <si>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</si>
  <si>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</si>
  <si>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</si>
  <si>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</si>
  <si>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</si>
  <si>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</si>
  <si>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</si>
  <si>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</si>
  <si>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</si>
  <si>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</si>
  <si>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</si>
  <si>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</si>
  <si>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</si>
  <si>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</si>
  <si>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</si>
  <si>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</si>
  <si>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</si>
  <si>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</si>
  <si>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</si>
  <si>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</si>
  <si>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</si>
  <si>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</si>
  <si>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</si>
  <si>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</si>
  <si>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</si>
  <si>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</si>
  <si>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</si>
  <si>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</si>
  <si>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</si>
  <si>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</si>
  <si>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</si>
  <si>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</si>
  <si>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</si>
  <si>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</si>
  <si>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</si>
  <si>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</si>
  <si>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</si>
  <si>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</si>
  <si>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</si>
  <si>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</si>
  <si>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</si>
  <si>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</si>
  <si>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</si>
  <si>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</si>
  <si>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</si>
  <si>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</si>
  <si>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</si>
  <si>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</si>
  <si>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</si>
  <si>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</si>
  <si>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</si>
  <si>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</si>
  <si>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</si>
  <si>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</si>
  <si>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</si>
  <si>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</si>
  <si>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</si>
  <si>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</si>
  <si>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</si>
  <si>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</si>
  <si>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</si>
  <si>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</si>
  <si>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</si>
  <si>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</si>
  <si>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</si>
  <si>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</si>
  <si>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</si>
  <si>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</si>
  <si>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</si>
  <si>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</si>
  <si>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</si>
  <si>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</si>
  <si>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</si>
  <si>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</si>
  <si>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</si>
  <si>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</si>
  <si>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</si>
  <si>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</si>
  <si>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</si>
  <si>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</si>
  <si>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</si>
  <si>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</si>
  <si>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</si>
  <si>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</si>
  <si>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</si>
  <si>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</si>
  <si>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</si>
  <si>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</si>
  <si>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</si>
  <si>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</si>
  <si>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</si>
  <si>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</si>
  <si>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</si>
  <si>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</si>
  <si>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</si>
  <si>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</si>
  <si>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</si>
  <si>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</si>
  <si>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</si>
  <si>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</si>
  <si>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</si>
  <si>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</si>
  <si>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</si>
  <si>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</si>
  <si>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</si>
  <si>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</si>
  <si>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</si>
  <si>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</si>
  <si>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</si>
  <si>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</si>
  <si>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</si>
  <si>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</si>
  <si>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</si>
  <si>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</si>
  <si>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</si>
  <si>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</si>
  <si>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</si>
  <si>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</si>
  <si>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</si>
  <si>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</si>
  <si>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</si>
  <si>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</si>
  <si>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</si>
  <si>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</si>
  <si>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</si>
  <si>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</si>
  <si>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</si>
  <si>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</si>
  <si>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</si>
  <si>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</si>
  <si>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</si>
  <si>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</si>
  <si>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</si>
  <si>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</si>
  <si>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</si>
  <si>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</si>
  <si>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</si>
  <si>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</si>
  <si>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</si>
  <si>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</si>
  <si>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</si>
  <si>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</si>
  <si>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</si>
  <si>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</si>
  <si>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</si>
  <si>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</si>
  <si>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</si>
  <si>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</si>
  <si>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</si>
  <si>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</si>
  <si>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</si>
  <si>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</si>
  <si>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</si>
  <si>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</si>
  <si>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</si>
  <si>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</si>
  <si>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</si>
  <si>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</si>
  <si>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</si>
  <si>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</si>
  <si>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</si>
  <si>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</si>
  <si>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</si>
  <si>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</si>
  <si>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</si>
  <si>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</si>
  <si>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</si>
  <si>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</si>
  <si>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</si>
  <si>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</si>
  <si>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</si>
  <si>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</si>
  <si>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</si>
  <si>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</si>
  <si>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</si>
  <si>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</si>
  <si>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</si>
  <si>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</si>
  <si>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</si>
  <si>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</si>
  <si>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</si>
  <si>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</si>
  <si>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</si>
  <si>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</si>
  <si>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</si>
  <si>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</si>
  <si>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</si>
  <si>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</si>
  <si>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</si>
  <si>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</si>
  <si>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</si>
  <si>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</si>
  <si>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</si>
  <si>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</si>
  <si>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</si>
  <si>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</si>
  <si>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</si>
  <si>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</si>
  <si>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</si>
  <si>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</si>
  <si>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</si>
  <si>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</si>
  <si>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</si>
  <si>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</si>
  <si>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</si>
  <si>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</si>
  <si>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</si>
  <si>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</si>
  <si>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</si>
  <si>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</si>
  <si>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</si>
  <si>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</si>
  <si>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</si>
  <si>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</si>
  <si>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</si>
  <si>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</si>
  <si>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</si>
  <si>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</si>
  <si>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</si>
  <si>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</si>
  <si>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</si>
  <si>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</si>
  <si>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</si>
  <si>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</si>
  <si>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</si>
  <si>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</si>
  <si>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</si>
  <si>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</si>
  <si>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</si>
  <si>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</si>
  <si>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</si>
  <si>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</si>
  <si>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</si>
  <si>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</si>
  <si>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</si>
  <si>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</si>
  <si>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</si>
  <si>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</si>
  <si>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</si>
  <si>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</si>
  <si>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</si>
  <si>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</si>
  <si>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</si>
  <si>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</si>
  <si>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</si>
  <si>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</si>
  <si>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</si>
  <si>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</si>
  <si>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</si>
  <si>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</si>
  <si>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</si>
  <si>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</si>
  <si>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</si>
  <si>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</si>
  <si>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</si>
  <si>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</si>
  <si>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</si>
  <si>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</si>
  <si>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</si>
  <si>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</si>
  <si>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</si>
  <si>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</si>
  <si>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</si>
  <si>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</si>
  <si>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</si>
  <si>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</si>
  <si>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</si>
  <si>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</si>
  <si>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</si>
  <si>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</si>
  <si>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</si>
  <si>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</si>
  <si>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</si>
  <si>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</si>
  <si>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</si>
  <si>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</si>
  <si>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</si>
  <si>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</si>
  <si>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</si>
  <si>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</si>
  <si>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</si>
  <si>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</si>
  <si>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</si>
  <si>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</si>
  <si>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</si>
  <si>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</si>
  <si>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</si>
  <si>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</si>
  <si>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</si>
  <si>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</si>
  <si>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</si>
  <si>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</si>
  <si>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</si>
  <si>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</si>
  <si>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</si>
  <si>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</si>
  <si>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</si>
  <si>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</si>
  <si>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</si>
  <si>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</si>
  <si>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</si>
  <si>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</si>
  <si>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</si>
  <si>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</si>
  <si>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</si>
  <si>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</si>
  <si>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</si>
  <si>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</si>
  <si>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</si>
  <si>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</si>
  <si>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</si>
  <si>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</si>
  <si>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</si>
  <si>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</si>
  <si>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</si>
  <si>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</si>
  <si>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</si>
  <si>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</si>
  <si>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</si>
  <si>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</si>
  <si>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</si>
  <si>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</si>
  <si>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</si>
  <si>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</si>
  <si>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</si>
  <si>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</si>
  <si>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</si>
  <si>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</si>
  <si>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</si>
  <si>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</si>
  <si>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</si>
  <si>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</si>
  <si>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</si>
  <si>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</si>
  <si>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</si>
  <si>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</si>
  <si>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</si>
  <si>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</si>
  <si>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</si>
  <si>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</si>
  <si>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</si>
  <si>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</si>
  <si>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</si>
  <si>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</si>
  <si>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</si>
  <si>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</si>
  <si>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</si>
  <si>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</si>
  <si>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</si>
  <si>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</si>
  <si>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</si>
  <si>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</si>
  <si>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</si>
  <si>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</si>
  <si>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</si>
  <si>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</si>
  <si>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</si>
  <si>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</si>
  <si>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</si>
  <si>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</si>
  <si>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</si>
  <si>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</si>
  <si>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</si>
  <si>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</si>
  <si>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</si>
  <si>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</si>
  <si>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</si>
  <si>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</si>
  <si>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</si>
  <si>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</si>
  <si>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</si>
  <si>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</si>
  <si>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</si>
  <si>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</si>
  <si>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</si>
  <si>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</si>
  <si>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</si>
  <si>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</si>
  <si>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</si>
  <si>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</si>
  <si>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</si>
  <si>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</si>
  <si>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</si>
  <si>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</si>
  <si>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</si>
  <si>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</si>
  <si>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</si>
  <si>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</si>
  <si>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</si>
  <si>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</si>
  <si>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</si>
  <si>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</si>
  <si>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</si>
  <si>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</si>
  <si>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</si>
  <si>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</si>
  <si>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</si>
  <si>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</si>
  <si>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</si>
  <si>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</si>
  <si>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</si>
  <si>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</si>
  <si>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</si>
  <si>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</si>
  <si>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</si>
  <si>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</si>
  <si>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</si>
  <si>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</si>
  <si>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</si>
  <si>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</si>
  <si>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</si>
  <si>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</si>
  <si>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</si>
  <si>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</si>
  <si>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</si>
  <si>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</si>
  <si>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</si>
  <si>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</si>
  <si>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</si>
  <si>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</si>
  <si>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</si>
  <si>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</si>
  <si>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</si>
  <si>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</si>
  <si>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</si>
  <si>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</si>
  <si>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</si>
  <si>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</si>
  <si>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</si>
  <si>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</si>
  <si>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</si>
  <si>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</si>
  <si>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</si>
  <si>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</si>
  <si>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</si>
  <si>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</si>
  <si>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</si>
  <si>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</si>
  <si>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</si>
  <si>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</si>
  <si>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</si>
  <si>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</si>
  <si>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</si>
  <si>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</si>
  <si>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</si>
  <si>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</si>
  <si>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</si>
  <si>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</si>
  <si>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</si>
  <si>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</si>
  <si>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</si>
  <si>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</si>
  <si>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</si>
  <si>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</si>
  <si>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</si>
  <si>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</si>
  <si>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</si>
  <si>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</si>
  <si>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</si>
  <si>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</si>
  <si>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</si>
  <si>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</si>
  <si>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</si>
  <si>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</si>
  <si>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</si>
  <si>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</si>
  <si>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</si>
  <si>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</si>
  <si>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</si>
  <si>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</si>
  <si>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</si>
  <si>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</si>
  <si>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</si>
  <si>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</si>
  <si>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</si>
  <si>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</si>
  <si>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</si>
  <si>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</si>
  <si>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</si>
  <si>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</si>
  <si>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</si>
  <si>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</si>
  <si>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</si>
  <si>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</si>
  <si>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</si>
  <si>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</si>
  <si>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</si>
  <si>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</si>
  <si>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</si>
  <si>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</si>
  <si>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</si>
  <si>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</si>
  <si>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</si>
  <si>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</si>
  <si>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</si>
  <si>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</si>
  <si>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</si>
  <si>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</si>
  <si>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</si>
  <si>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</si>
  <si>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</si>
  <si>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</si>
  <si>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</si>
  <si>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</si>
  <si>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</si>
  <si>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</si>
  <si>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</si>
  <si>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</si>
  <si>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</si>
  <si>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</si>
  <si>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</si>
  <si>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</si>
  <si>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</si>
  <si>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</si>
  <si>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</si>
  <si>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</si>
  <si>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</si>
  <si>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</si>
  <si>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</si>
  <si>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</si>
  <si>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</si>
  <si>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</si>
  <si>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</si>
  <si>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</si>
  <si>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</si>
  <si>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</si>
  <si>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</si>
  <si>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</si>
  <si>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</si>
  <si>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</si>
  <si>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</si>
  <si>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</si>
  <si>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</si>
  <si>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</si>
  <si>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</si>
  <si>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</si>
  <si>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</si>
  <si>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</si>
  <si>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</si>
  <si>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</si>
  <si>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</si>
  <si>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</si>
  <si>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</si>
  <si>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</si>
  <si>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</si>
  <si>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</si>
  <si>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</si>
  <si>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</si>
  <si>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</si>
  <si>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</si>
  <si>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</si>
  <si>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</si>
  <si>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</si>
  <si>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</si>
  <si>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</si>
  <si>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</si>
  <si>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</si>
  <si>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</si>
  <si>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</si>
  <si>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</si>
  <si>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</si>
  <si>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</si>
  <si>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</si>
  <si>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</si>
  <si>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</si>
  <si>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</si>
  <si>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</si>
  <si>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</si>
  <si>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</si>
  <si>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</si>
  <si>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</si>
  <si>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</si>
  <si>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</si>
  <si>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</si>
  <si>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</si>
  <si>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</si>
  <si>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</si>
  <si>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</si>
  <si>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</si>
  <si>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</si>
  <si>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</si>
  <si>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</si>
  <si>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</si>
  <si>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</si>
  <si>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</si>
  <si>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</si>
  <si>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</si>
  <si>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</si>
  <si>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</si>
  <si>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</si>
  <si>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</si>
  <si>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</si>
  <si>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</si>
  <si>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</si>
  <si>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</si>
  <si>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</si>
  <si>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</si>
  <si>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</si>
  <si>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</si>
  <si>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</si>
  <si>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</si>
  <si>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</si>
  <si>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</si>
  <si>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</si>
  <si>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</si>
  <si>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</si>
  <si>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</si>
  <si>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</si>
  <si>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</si>
  <si>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</si>
  <si>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</si>
  <si>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</si>
  <si>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</si>
  <si>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</si>
  <si>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</si>
  <si>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</si>
  <si>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</si>
  <si>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</si>
  <si>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</si>
  <si>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</si>
  <si>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</si>
  <si>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</si>
  <si>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</si>
  <si>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</si>
  <si>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</si>
  <si>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</si>
  <si>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</si>
  <si>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</si>
  <si>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</si>
  <si>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</si>
  <si>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</si>
  <si>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</si>
  <si>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</si>
  <si>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</si>
  <si>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</si>
  <si>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</si>
  <si>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</si>
  <si>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</si>
  <si>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</si>
  <si>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</si>
  <si>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</si>
  <si>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</si>
  <si>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</si>
  <si>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</si>
  <si>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</si>
  <si>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</si>
  <si>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</si>
  <si>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</si>
  <si>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</si>
  <si>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</si>
  <si>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</si>
  <si>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</si>
  <si>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</si>
  <si>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</si>
  <si>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</si>
  <si>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</si>
  <si>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</si>
  <si>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</si>
  <si>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</si>
  <si>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</si>
  <si>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</si>
  <si>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</si>
  <si>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</si>
  <si>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</si>
  <si>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</si>
  <si>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</si>
  <si>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</si>
  <si>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</si>
  <si>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</si>
  <si>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</si>
  <si>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</si>
  <si>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</si>
  <si>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</si>
  <si>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</si>
  <si>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</si>
  <si>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</si>
  <si>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</si>
  <si>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</si>
  <si>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</si>
  <si>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</si>
  <si>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</si>
  <si>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</si>
  <si>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</si>
  <si>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</si>
  <si>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</si>
  <si>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</si>
  <si>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</si>
  <si>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</si>
  <si>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</si>
  <si>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</si>
  <si>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</si>
  <si>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</si>
  <si>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</si>
  <si>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</si>
  <si>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</si>
  <si>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</si>
  <si>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</si>
  <si>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</si>
  <si>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</si>
  <si>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</si>
  <si>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</si>
  <si>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</si>
  <si>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</si>
  <si>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</si>
  <si>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</si>
  <si>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</si>
  <si>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</si>
  <si>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</si>
  <si>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</si>
  <si>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</si>
  <si>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</si>
  <si>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</si>
  <si>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</si>
  <si>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</si>
  <si>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</si>
  <si>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</si>
  <si>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</si>
  <si>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</si>
  <si>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</si>
  <si>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</si>
  <si>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</si>
  <si>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</si>
  <si>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</si>
  <si>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</si>
  <si>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</si>
  <si>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</si>
  <si>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</si>
  <si>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</si>
  <si>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</si>
  <si>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</si>
  <si>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</si>
  <si>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</si>
  <si>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</si>
  <si>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</si>
  <si>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</si>
  <si>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</si>
  <si>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</si>
  <si>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</si>
  <si>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</si>
  <si>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</si>
  <si>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</si>
  <si>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</si>
  <si>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</si>
  <si>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</si>
  <si>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</si>
  <si>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</si>
  <si>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</si>
  <si>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</si>
  <si>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</si>
  <si>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</si>
  <si>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</si>
  <si>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</si>
  <si>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</si>
  <si>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</si>
  <si>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</si>
  <si>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</si>
  <si>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</si>
  <si>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</si>
  <si>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</si>
  <si>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</si>
  <si>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</si>
  <si>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</si>
  <si>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</si>
  <si>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</si>
  <si>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</si>
  <si>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</si>
  <si>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</si>
  <si>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</si>
  <si>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</si>
  <si>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</si>
  <si>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</si>
  <si>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</si>
  <si>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</si>
  <si>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</si>
  <si>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</si>
  <si>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</si>
  <si>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</si>
  <si>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</si>
  <si>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</si>
  <si>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</si>
  <si>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</si>
  <si>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</si>
  <si>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</si>
  <si>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</si>
  <si>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</si>
  <si>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</si>
  <si>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</si>
  <si>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</si>
  <si>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</si>
  <si>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</si>
  <si>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</si>
  <si>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</si>
  <si>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</si>
  <si>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</si>
  <si>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</si>
  <si>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</si>
  <si>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</si>
  <si>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</si>
  <si>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</si>
  <si>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</si>
  <si>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</si>
  <si>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</si>
  <si>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</si>
  <si>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</si>
  <si>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</si>
  <si>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</si>
  <si>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</si>
  <si>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</si>
  <si>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</si>
  <si>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</si>
  <si>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</si>
  <si>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</si>
  <si>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</si>
  <si>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</si>
  <si>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</si>
  <si>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</si>
  <si>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</si>
  <si>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</si>
  <si>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</si>
  <si>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</si>
  <si>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</si>
  <si>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</si>
  <si>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</si>
  <si>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</si>
  <si>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</si>
  <si>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</si>
  <si>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</si>
  <si>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</si>
  <si>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</si>
  <si>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</si>
  <si>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</si>
  <si>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</si>
  <si>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</si>
  <si>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</si>
  <si>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</si>
  <si>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</si>
  <si>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</si>
  <si>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</si>
  <si>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</si>
  <si>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</si>
  <si>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</si>
  <si>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</si>
  <si>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</si>
  <si>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</si>
  <si>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</si>
  <si>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</si>
  <si>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</si>
  <si>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</si>
  <si>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</si>
  <si>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</si>
  <si>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</si>
  <si>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</si>
  <si>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</si>
  <si>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</si>
  <si>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</si>
  <si>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</si>
  <si>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</si>
  <si>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</si>
  <si>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</si>
  <si>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</si>
  <si>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</si>
  <si>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</si>
  <si>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</si>
  <si>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</si>
  <si>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</si>
  <si>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</si>
  <si>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</si>
  <si>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</si>
  <si>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</si>
  <si>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</si>
  <si>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</si>
  <si>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</si>
  <si>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</si>
  <si>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</si>
  <si>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</si>
  <si>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</si>
  <si>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</si>
  <si>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</si>
  <si>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</si>
  <si>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</si>
  <si>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</si>
  <si>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</si>
  <si>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</si>
  <si>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</si>
  <si>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</si>
  <si>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</si>
  <si>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</si>
  <si>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</si>
  <si>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</si>
  <si>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</si>
  <si>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</si>
  <si>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</si>
  <si>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</si>
  <si>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</si>
  <si>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</si>
  <si>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</si>
  <si>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</si>
  <si>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</si>
  <si>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</si>
  <si>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</si>
  <si>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</si>
  <si>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</si>
  <si>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</si>
  <si>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</si>
  <si>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</si>
  <si>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</si>
  <si>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</si>
  <si>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</si>
  <si>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</si>
  <si>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</si>
  <si>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</si>
  <si>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</si>
  <si>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</si>
  <si>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</si>
  <si>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</si>
  <si>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</si>
  <si>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</si>
  <si>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</si>
  <si>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</si>
  <si>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</si>
  <si>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</si>
  <si>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</si>
  <si>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</si>
  <si>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</si>
  <si>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</si>
  <si>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</si>
  <si>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</si>
  <si>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</si>
  <si>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</si>
  <si>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</si>
  <si>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</si>
  <si>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</si>
  <si>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</si>
  <si>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</si>
  <si>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</si>
  <si>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</si>
  <si>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</si>
  <si>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</si>
  <si>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</si>
  <si>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</si>
  <si>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</si>
  <si>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</si>
  <si>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</si>
  <si>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</si>
  <si>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</si>
  <si>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</si>
  <si>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</si>
  <si>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</si>
  <si>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</si>
  <si>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</si>
  <si>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</si>
  <si>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</si>
  <si>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</si>
  <si>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</si>
  <si>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</si>
  <si>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</si>
  <si>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</si>
  <si>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</si>
  <si>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</si>
  <si>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</si>
  <si>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</si>
  <si>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</si>
  <si>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</si>
  <si>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</si>
  <si>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</si>
  <si>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</si>
  <si>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</si>
  <si>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</si>
  <si>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</si>
  <si>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</si>
  <si>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</si>
  <si>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</si>
  <si>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</si>
  <si>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</si>
  <si>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</si>
  <si>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</si>
  <si>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</si>
  <si>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</si>
  <si>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</si>
  <si>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</si>
  <si>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</si>
  <si>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</si>
  <si>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</si>
  <si>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</si>
  <si>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</si>
  <si>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</si>
  <si>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</si>
  <si>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</si>
  <si>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</si>
  <si>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</si>
  <si>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</si>
  <si>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</si>
  <si>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</si>
  <si>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</si>
  <si>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</si>
  <si>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</si>
  <si>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</si>
  <si>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</si>
  <si>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</si>
  <si>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</si>
  <si>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</si>
  <si>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</si>
  <si>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</si>
  <si>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</si>
  <si>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</si>
  <si>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</si>
  <si>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</si>
  <si>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</si>
  <si>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</si>
  <si>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</si>
  <si>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</si>
  <si>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</si>
  <si>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</si>
  <si>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</si>
  <si>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</si>
  <si>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</si>
  <si>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</si>
  <si>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</si>
  <si>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</si>
  <si>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</si>
  <si>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</si>
  <si>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</si>
  <si>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</si>
  <si>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</si>
  <si>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</si>
  <si>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</si>
  <si>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</si>
  <si>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</si>
  <si>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</si>
  <si>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</si>
  <si>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</si>
  <si>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</si>
  <si>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</si>
  <si>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</si>
  <si>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</si>
  <si>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</si>
  <si>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</si>
  <si>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</si>
  <si>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</si>
  <si>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</si>
  <si>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</si>
  <si>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</si>
  <si>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</si>
  <si>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</si>
  <si>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</si>
  <si>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</si>
  <si>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</si>
  <si>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</si>
  <si>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</si>
  <si>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</si>
  <si>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</si>
  <si>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</si>
  <si>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</si>
  <si>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</si>
  <si>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</si>
  <si>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</si>
  <si>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</si>
  <si>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</si>
  <si>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</si>
  <si>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</si>
  <si>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</si>
  <si>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</si>
  <si>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</si>
  <si>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</si>
  <si>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</si>
  <si>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</si>
  <si>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</si>
  <si>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</si>
  <si>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</si>
  <si>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</si>
  <si>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</si>
  <si>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</si>
  <si>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</si>
  <si>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</si>
  <si>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</si>
  <si>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</si>
  <si>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</si>
  <si>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</si>
  <si>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</si>
  <si>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</si>
  <si>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</si>
  <si>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</si>
  <si>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</si>
  <si>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</si>
  <si>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</si>
  <si>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</si>
  <si>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</si>
  <si>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</si>
  <si>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</si>
  <si>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</si>
  <si>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</si>
  <si>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</si>
  <si>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</si>
  <si>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</si>
  <si>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</si>
  <si>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</si>
  <si>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</si>
  <si>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</si>
  <si>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</si>
  <si>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</si>
  <si>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</si>
  <si>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</si>
  <si>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</si>
  <si>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</si>
  <si>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</si>
  <si>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</si>
  <si>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</si>
  <si>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</si>
  <si>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</si>
  <si>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</si>
  <si>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</si>
  <si>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</si>
  <si>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</si>
  <si>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</si>
  <si>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</si>
  <si>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</si>
  <si>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</si>
  <si>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</si>
  <si>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</si>
  <si>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</si>
  <si>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</si>
  <si>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</si>
  <si>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</si>
  <si>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</si>
  <si>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</si>
  <si>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</si>
  <si>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</si>
  <si>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</si>
  <si>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</si>
  <si>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</si>
  <si>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</si>
  <si>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</si>
  <si>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</si>
  <si>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</si>
  <si>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</si>
  <si>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</si>
  <si>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</si>
  <si>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</si>
  <si>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</si>
  <si>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</si>
  <si>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</si>
  <si>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</si>
  <si>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</si>
  <si>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</si>
  <si>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</si>
  <si>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</si>
  <si>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</si>
  <si>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</si>
  <si>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</si>
  <si>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</si>
  <si>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</si>
  <si>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</si>
  <si>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</si>
  <si>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</si>
  <si>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</si>
  <si>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</si>
  <si>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</si>
  <si>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</si>
  <si>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</si>
  <si>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</si>
  <si>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</si>
  <si>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</si>
  <si>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</si>
  <si>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</si>
  <si>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</si>
  <si>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</si>
  <si>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</si>
  <si>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</si>
  <si>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</si>
  <si>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</si>
  <si>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</si>
  <si>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</si>
  <si>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</si>
  <si>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</si>
  <si>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</si>
  <si>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</si>
  <si>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</si>
  <si>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</si>
  <si>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</si>
  <si>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</si>
  <si>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</si>
  <si>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</si>
  <si>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</si>
  <si>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</si>
  <si>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</si>
  <si>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</si>
  <si>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</si>
  <si>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</si>
  <si>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</si>
  <si>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</si>
  <si>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</si>
  <si>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</si>
  <si>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</si>
  <si>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</si>
  <si>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</si>
  <si>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</si>
  <si>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</si>
  <si>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</si>
  <si>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</si>
  <si>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</si>
  <si>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</si>
  <si>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</si>
  <si>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</si>
  <si>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</si>
  <si>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</si>
  <si>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</si>
  <si>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</si>
  <si>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</si>
  <si>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</si>
  <si>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</si>
  <si>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</si>
  <si>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</si>
  <si>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</si>
  <si>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</si>
  <si>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</si>
  <si>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</si>
  <si>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</si>
  <si>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</si>
  <si>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</si>
  <si>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</si>
  <si>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</si>
  <si>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</si>
  <si>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</si>
  <si>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</si>
  <si>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</si>
  <si>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</si>
  <si>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</si>
  <si>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</si>
  <si>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</si>
  <si>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</si>
  <si>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</si>
  <si>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</si>
  <si>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</si>
  <si>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</si>
  <si>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</si>
  <si>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</si>
  <si>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</si>
  <si>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</si>
  <si>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</si>
  <si>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</si>
  <si>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</si>
  <si>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</si>
  <si>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</si>
  <si>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</si>
  <si>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</si>
  <si>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</si>
  <si>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</si>
  <si>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</si>
  <si>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</si>
  <si>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</si>
  <si>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</si>
  <si>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</si>
  <si>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</si>
  <si>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</si>
  <si>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</si>
  <si>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</si>
  <si>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</si>
  <si>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</si>
  <si>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</si>
  <si>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</si>
  <si>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</si>
  <si>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</si>
  <si>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</si>
  <si>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</si>
  <si>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</si>
  <si>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</si>
  <si>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</si>
  <si>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</si>
  <si>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</si>
  <si>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</si>
  <si>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</si>
  <si>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</si>
  <si>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</si>
  <si>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</si>
  <si>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</si>
  <si>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</si>
  <si>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</si>
  <si>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</si>
  <si>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</si>
  <si>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</si>
  <si>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</si>
  <si>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</si>
  <si>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</si>
  <si>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</si>
  <si>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</si>
  <si>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</si>
  <si>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</si>
  <si>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</si>
  <si>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</si>
  <si>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</si>
  <si>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</si>
  <si>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</si>
  <si>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</si>
  <si>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</si>
  <si>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</si>
  <si>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</si>
  <si>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</si>
  <si>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</si>
  <si>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</si>
  <si>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</si>
  <si>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</si>
  <si>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</si>
  <si>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</si>
  <si>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</si>
  <si>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</si>
  <si>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</si>
  <si>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</si>
  <si>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</si>
  <si>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</si>
  <si>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</si>
  <si>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</si>
  <si>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</si>
  <si>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</si>
  <si>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</si>
  <si>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</si>
  <si>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</si>
  <si>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</si>
  <si>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</si>
  <si>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</si>
  <si>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</si>
  <si>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</si>
  <si>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</si>
  <si>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</si>
  <si>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</si>
  <si>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</si>
  <si>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</si>
  <si>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</si>
  <si>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</si>
  <si>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</si>
  <si>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</si>
  <si>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</si>
  <si>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</si>
  <si>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</si>
  <si>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</si>
  <si>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</si>
  <si>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</si>
  <si>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</si>
  <si>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</si>
  <si>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</si>
  <si>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</si>
  <si>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</si>
  <si>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</si>
  <si>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</si>
  <si>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</si>
  <si>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</si>
  <si>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</si>
  <si>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</si>
  <si>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</si>
  <si>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</si>
  <si>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</si>
  <si>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</si>
  <si>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</si>
  <si>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</si>
  <si>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</si>
  <si>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</si>
  <si>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</si>
  <si>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</si>
  <si>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</si>
  <si>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</si>
  <si>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</si>
  <si>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</si>
  <si>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</si>
  <si>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</si>
  <si>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</si>
  <si>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</si>
  <si>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</si>
  <si>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</si>
  <si>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</si>
  <si>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</si>
  <si>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</si>
  <si>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</si>
  <si>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</si>
  <si>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</si>
  <si>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</si>
  <si>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</si>
  <si>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</si>
  <si>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</si>
  <si>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</si>
  <si>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</si>
  <si>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</si>
  <si>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</si>
  <si>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</si>
  <si>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</si>
  <si>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</si>
  <si>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</si>
  <si>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</si>
  <si>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</si>
  <si>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</si>
  <si>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</si>
  <si>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</si>
  <si>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</si>
  <si>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</si>
  <si>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</si>
  <si>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</si>
  <si>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</si>
  <si>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</si>
  <si>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</si>
  <si>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</si>
  <si>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</si>
  <si>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</si>
  <si>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</si>
  <si>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</si>
  <si>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</si>
  <si>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</si>
  <si>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</si>
  <si>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</si>
  <si>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</si>
  <si>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</si>
  <si>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</si>
  <si>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</si>
  <si>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</si>
  <si>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</si>
  <si>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</si>
  <si>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</si>
  <si>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</si>
  <si>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</si>
  <si>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</si>
  <si>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</si>
  <si>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</si>
  <si>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</si>
  <si>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</si>
  <si>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</si>
  <si>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</si>
  <si>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</si>
  <si>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</si>
  <si>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</si>
  <si>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</si>
  <si>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</si>
  <si>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</si>
  <si>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</si>
  <si>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</si>
  <si>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</si>
  <si>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</si>
  <si>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</si>
  <si>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</si>
  <si>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</si>
  <si>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</si>
  <si>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</si>
  <si>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</si>
  <si>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</si>
  <si>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</si>
  <si>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</si>
  <si>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</si>
  <si>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</si>
  <si>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</si>
  <si>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</si>
  <si>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</si>
  <si>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</si>
  <si>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</si>
  <si>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</si>
  <si>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</si>
  <si>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</si>
  <si>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</si>
  <si>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</si>
  <si>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</si>
  <si>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</si>
  <si>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</si>
  <si>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</si>
  <si>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</si>
  <si>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</si>
  <si>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</si>
  <si>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</si>
  <si>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</si>
  <si>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</si>
  <si>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</si>
  <si>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</si>
  <si>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</si>
  <si>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</si>
  <si>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</si>
  <si>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</si>
  <si>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</si>
  <si>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</si>
  <si>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</si>
  <si>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</si>
  <si>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</si>
  <si>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</si>
  <si>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</si>
  <si>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</si>
  <si>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</si>
  <si>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</si>
  <si>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</si>
  <si>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</si>
  <si>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</si>
  <si>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</si>
  <si>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</si>
  <si>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</si>
  <si>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</si>
  <si>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</si>
  <si>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</si>
  <si>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</si>
  <si>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</si>
  <si>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</si>
  <si>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</si>
  <si>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</si>
  <si>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</si>
  <si>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</si>
  <si>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</si>
  <si>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</si>
  <si>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</si>
  <si>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</si>
  <si>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</si>
  <si>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</si>
  <si>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</si>
  <si>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</si>
  <si>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</si>
  <si>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</si>
  <si>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</si>
  <si>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</si>
  <si>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</si>
  <si>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</si>
  <si>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</si>
  <si>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</si>
  <si>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</si>
  <si>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</si>
  <si>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</si>
  <si>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</si>
  <si>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</si>
  <si>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</si>
  <si>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</si>
  <si>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</si>
  <si>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</si>
  <si>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</si>
  <si>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</si>
  <si>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</si>
  <si>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</si>
  <si>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</si>
  <si>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</si>
  <si>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</si>
  <si>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</si>
  <si>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</si>
  <si>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</si>
  <si>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</si>
  <si>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</si>
  <si>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</si>
  <si>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</si>
  <si>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</si>
  <si>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</si>
  <si>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</si>
  <si>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</si>
  <si>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</si>
  <si>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</si>
  <si>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</si>
  <si>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</si>
  <si>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</si>
  <si>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</si>
  <si>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</si>
  <si>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</si>
  <si>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</si>
  <si>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</si>
  <si>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</si>
  <si>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</si>
  <si>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</si>
  <si>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</si>
  <si>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</si>
  <si>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</si>
  <si>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</si>
  <si>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</si>
  <si>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</si>
  <si>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</si>
  <si>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</si>
  <si>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</si>
  <si>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</si>
  <si>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</si>
  <si>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</si>
  <si>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</si>
  <si>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</si>
  <si>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</si>
  <si>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</si>
  <si>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</si>
  <si>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</si>
  <si>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</si>
  <si>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</si>
  <si>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</si>
  <si>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</si>
  <si>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</si>
  <si>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</si>
  <si>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</si>
  <si>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</si>
  <si>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</si>
  <si>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</si>
  <si>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</si>
  <si>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</si>
  <si>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</si>
  <si>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</si>
  <si>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</si>
  <si>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</si>
  <si>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</si>
  <si>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</si>
  <si>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</si>
  <si>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</si>
  <si>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</si>
  <si>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</si>
  <si>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</si>
  <si>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</si>
  <si>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</si>
  <si>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</si>
  <si>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</si>
  <si>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</si>
  <si>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</si>
  <si>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</si>
  <si>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</si>
  <si>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</si>
  <si>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</si>
  <si>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</si>
  <si>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</si>
  <si>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</si>
  <si>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</si>
  <si>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</si>
  <si>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</si>
  <si>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</si>
  <si>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</si>
  <si>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</si>
  <si>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</si>
  <si>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</si>
  <si>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</si>
  <si>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</si>
  <si>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</si>
  <si>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</si>
  <si>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</si>
  <si>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</si>
  <si>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</si>
  <si>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</si>
  <si>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</si>
  <si>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</si>
  <si>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</si>
  <si>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</si>
  <si>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</si>
  <si>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</si>
  <si>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</si>
  <si>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</si>
  <si>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</si>
  <si>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</si>
  <si>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</si>
  <si>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</si>
  <si>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</si>
  <si>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</si>
  <si>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</si>
  <si>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</si>
  <si>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</si>
  <si>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</si>
  <si>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</si>
  <si>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</si>
  <si>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</si>
  <si>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</si>
  <si>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</si>
  <si>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</si>
  <si>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</si>
  <si>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</si>
  <si>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</si>
  <si>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</si>
  <si>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</si>
  <si>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</si>
  <si>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</si>
  <si>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</si>
  <si>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</si>
  <si>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</si>
  <si>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</si>
  <si>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</si>
  <si>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</si>
  <si>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</si>
  <si>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</si>
  <si>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</si>
  <si>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</si>
  <si>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</si>
  <si>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</si>
  <si>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</si>
  <si>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</si>
  <si>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</si>
  <si>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</si>
  <si>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</si>
  <si>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</si>
  <si>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</si>
  <si>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</si>
  <si>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</si>
  <si>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</si>
  <si>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</si>
  <si>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</si>
  <si>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</si>
  <si>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</si>
  <si>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</si>
  <si>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</si>
  <si>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</si>
  <si>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</si>
  <si>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</si>
  <si>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</si>
  <si>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</si>
  <si>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</si>
  <si>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</si>
  <si>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</si>
  <si>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</si>
  <si>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</si>
  <si>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</si>
  <si>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</si>
  <si>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</si>
  <si>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</si>
  <si>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</si>
  <si>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</si>
  <si>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</si>
  <si>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</si>
  <si>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</si>
  <si>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</si>
  <si>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</si>
  <si>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</si>
  <si>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</si>
  <si>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</si>
  <si>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</si>
  <si>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</si>
  <si>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</si>
  <si>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</si>
  <si>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</si>
  <si>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</si>
  <si>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</si>
  <si>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</si>
  <si>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</si>
  <si>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</si>
  <si>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</si>
  <si>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</si>
  <si>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</si>
  <si>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</si>
  <si>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</si>
  <si>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</si>
  <si>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</si>
  <si>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</si>
  <si>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</si>
  <si>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</si>
  <si>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</si>
  <si>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</si>
  <si>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</si>
  <si>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</si>
  <si>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</si>
  <si>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</si>
  <si>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</si>
  <si>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</si>
  <si>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</si>
  <si>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</si>
  <si>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</si>
  <si>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</si>
  <si>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</si>
  <si>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</si>
  <si>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</si>
  <si>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</si>
  <si>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</si>
  <si>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</si>
  <si>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</si>
  <si>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</si>
  <si>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</si>
  <si>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</si>
  <si>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</si>
  <si>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</si>
  <si>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</si>
  <si>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</si>
  <si>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</si>
  <si>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</si>
  <si>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</si>
  <si>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</si>
  <si>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</si>
  <si>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</si>
  <si>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</si>
  <si>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</si>
  <si>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</si>
  <si>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</si>
  <si>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</si>
  <si>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</si>
  <si>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</si>
  <si>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</si>
  <si>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</si>
  <si>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</si>
  <si>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</si>
  <si>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</si>
  <si>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</si>
  <si>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</si>
  <si>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</si>
  <si>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</si>
  <si>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</si>
  <si>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</si>
  <si>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</si>
  <si>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</si>
  <si>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</si>
  <si>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</si>
  <si>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</si>
  <si>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</si>
  <si>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</si>
  <si>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</si>
  <si>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</si>
  <si>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</si>
  <si>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</si>
  <si>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</si>
  <si>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</si>
  <si>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</si>
  <si>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</si>
  <si>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</si>
  <si>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</si>
  <si>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</si>
  <si>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</si>
  <si>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</si>
  <si>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</si>
  <si>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</si>
  <si>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</si>
  <si>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</si>
  <si>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</si>
  <si>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</si>
  <si>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</si>
  <si>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</si>
  <si>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</si>
  <si>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</si>
  <si>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</si>
  <si>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</si>
  <si>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</si>
  <si>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</si>
  <si>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</si>
  <si>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</si>
  <si>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</si>
  <si>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</si>
  <si>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</si>
  <si>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</si>
  <si>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</si>
  <si>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</si>
  <si>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</si>
  <si>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</si>
  <si>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</si>
  <si>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</si>
  <si>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</si>
  <si>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</si>
  <si>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</si>
  <si>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</si>
  <si>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</si>
  <si>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</si>
  <si>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</si>
  <si>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</si>
  <si>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</si>
  <si>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</si>
  <si>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</si>
  <si>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</si>
  <si>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</si>
  <si>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</si>
  <si>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</si>
  <si>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</si>
  <si>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</si>
  <si>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</si>
  <si>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</si>
  <si>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</si>
  <si>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</si>
  <si>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</si>
  <si>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</si>
  <si>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</si>
  <si>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</si>
  <si>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</si>
  <si>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</si>
  <si>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</si>
  <si>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</si>
  <si>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</si>
  <si>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</si>
  <si>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</si>
  <si>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</si>
  <si>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</si>
  <si>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</si>
  <si>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</si>
  <si>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</si>
  <si>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</si>
  <si>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</si>
  <si>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</si>
  <si>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</si>
  <si>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</si>
  <si>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</si>
  <si>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</si>
  <si>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</si>
  <si>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</si>
  <si>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</si>
  <si>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</si>
  <si>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</si>
  <si>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</si>
  <si>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</si>
  <si>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</si>
  <si>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</si>
  <si>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</si>
  <si>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</si>
  <si>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</si>
  <si>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</si>
  <si>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</si>
  <si>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</si>
  <si>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</si>
  <si>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</si>
  <si>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</si>
  <si>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</si>
  <si>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</si>
  <si>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</si>
  <si>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</si>
  <si>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</si>
  <si>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</si>
  <si>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</si>
  <si>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</si>
  <si>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</si>
  <si>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</si>
  <si>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</si>
  <si>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</si>
  <si>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</si>
  <si>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</si>
  <si>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</si>
  <si>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</si>
  <si>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</si>
  <si>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</si>
  <si>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</si>
  <si>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</si>
  <si>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</si>
  <si>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</si>
  <si>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</si>
  <si>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</si>
  <si>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</si>
  <si>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</si>
  <si>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</si>
  <si>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</si>
  <si>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</si>
  <si>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</si>
  <si>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</si>
  <si>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</si>
  <si>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</si>
  <si>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</si>
  <si>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</si>
  <si>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</si>
  <si>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</si>
  <si>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</si>
  <si>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</si>
  <si>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</si>
  <si>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</si>
  <si>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</si>
  <si>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</si>
  <si>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</si>
  <si>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</si>
  <si>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</si>
  <si>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</si>
  <si>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</si>
  <si>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</si>
  <si>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</si>
  <si>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</si>
  <si>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</si>
  <si>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</si>
  <si>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</si>
  <si>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</si>
  <si>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</si>
  <si>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</si>
  <si>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</si>
  <si>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</si>
  <si>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</si>
  <si>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</si>
  <si>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</si>
  <si>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</si>
  <si>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</si>
  <si>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</si>
  <si>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</si>
  <si>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</si>
  <si>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</si>
  <si>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</si>
  <si>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</si>
  <si>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</si>
  <si>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</si>
  <si>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</si>
  <si>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</si>
  <si>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</si>
  <si>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</si>
  <si>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</si>
  <si>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</si>
  <si>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</si>
  <si>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</si>
  <si>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</si>
  <si>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</si>
  <si>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</si>
  <si>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</si>
  <si>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</si>
  <si>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</si>
  <si>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</si>
  <si>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</si>
  <si>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</si>
  <si>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</si>
  <si>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</si>
  <si>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</si>
  <si>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</si>
  <si>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</si>
  <si>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</si>
  <si>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</si>
  <si>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</si>
  <si>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</si>
  <si>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</si>
  <si>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</si>
  <si>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</si>
  <si>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</si>
  <si>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</si>
  <si>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</si>
  <si>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</si>
  <si>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</si>
  <si>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</si>
  <si>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</si>
  <si>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</si>
  <si>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</si>
  <si>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</si>
  <si>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</si>
  <si>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</si>
  <si>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</si>
  <si>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</si>
  <si>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</si>
  <si>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</si>
  <si>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</si>
  <si>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</si>
  <si>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</si>
  <si>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</si>
  <si>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</si>
  <si>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</si>
  <si>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</si>
  <si>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</si>
  <si>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</si>
  <si>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</si>
  <si>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</si>
  <si>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</si>
  <si>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</si>
  <si>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</si>
  <si>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</si>
  <si>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</si>
  <si>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</si>
  <si>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</si>
  <si>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</si>
  <si>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</si>
  <si>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</si>
  <si>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</si>
  <si>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</si>
  <si>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</si>
  <si>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</si>
  <si>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</si>
  <si>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</si>
  <si>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</si>
  <si>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</si>
  <si>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</si>
  <si>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</si>
  <si>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</si>
  <si>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</si>
  <si>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</si>
  <si>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</si>
  <si>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</si>
  <si>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</si>
  <si>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</si>
  <si>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</si>
  <si>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</si>
  <si>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</si>
  <si>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</si>
  <si>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</si>
  <si>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</si>
  <si>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</si>
  <si>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</si>
  <si>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</si>
  <si>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</si>
  <si>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</si>
  <si>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</si>
  <si>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</si>
  <si>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</si>
  <si>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</si>
  <si>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</si>
  <si>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</si>
  <si>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</si>
  <si>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</si>
  <si>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</si>
  <si>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</si>
  <si>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</si>
  <si>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</si>
  <si>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</si>
  <si>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</si>
  <si>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</si>
  <si>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</si>
  <si>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</si>
  <si>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</si>
  <si>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</si>
  <si>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</si>
  <si>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</si>
  <si>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</si>
  <si>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</si>
  <si>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</si>
  <si>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</si>
  <si>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</si>
  <si>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</si>
  <si>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</si>
  <si>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</si>
  <si>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</si>
  <si>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</si>
  <si>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</si>
  <si>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</si>
  <si>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</si>
  <si>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</si>
  <si>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</si>
  <si>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</si>
  <si>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</si>
  <si>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</si>
  <si>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</si>
  <si>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</si>
  <si>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</si>
  <si>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</si>
  <si>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</si>
  <si>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</si>
  <si>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</si>
  <si>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</si>
  <si>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</si>
  <si>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</si>
  <si>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</si>
  <si>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</si>
  <si>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</si>
  <si>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</si>
  <si>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</si>
  <si>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</si>
  <si>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</si>
  <si>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</si>
  <si>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</si>
  <si>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</si>
  <si>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</si>
  <si>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</si>
  <si>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</si>
  <si>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</si>
  <si>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</si>
  <si>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</si>
  <si>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</si>
  <si>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</si>
  <si>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</si>
  <si>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</si>
  <si>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</si>
  <si>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</si>
  <si>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</si>
  <si>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</si>
  <si>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</si>
  <si>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</si>
  <si>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</si>
  <si>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</si>
  <si>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</si>
  <si>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</si>
  <si>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</si>
  <si>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</si>
  <si>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</si>
  <si>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</si>
  <si>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</si>
  <si>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</si>
  <si>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</si>
  <si>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</si>
  <si>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</si>
  <si>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</si>
  <si>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</si>
  <si>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</si>
  <si>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</si>
  <si>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</si>
  <si>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</si>
  <si>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</si>
  <si>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</si>
  <si>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</si>
  <si>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</si>
  <si>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</si>
  <si>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</si>
  <si>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</si>
  <si>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</si>
  <si>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</si>
  <si>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</si>
  <si>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</si>
  <si>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</si>
  <si>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</si>
  <si>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</si>
  <si>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</si>
  <si>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</si>
  <si>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</si>
  <si>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</si>
  <si>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06153650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</si>
  <si>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</si>
  <si>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</si>
  <si>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</si>
  <si>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SASSE</t>
  </si>
  <si>
    <t xml:space="preserve">NOM_PRELEV_DETERM</t>
  </si>
  <si>
    <t xml:space="preserve">AQUASCOP BIOLOGIE site de Monptellier</t>
  </si>
  <si>
    <t xml:space="preserve">LB_STATION</t>
  </si>
  <si>
    <t xml:space="preserve">SASSE A BAYONS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</si>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</sst>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15" activeCellId="0" sqref="C1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952626</v>
      </c>
      <c r="G10" s="25"/>
      <c r="H10" s="25"/>
    </row>
    <row r="11" customFormat="false" ht="15" hidden="false" customHeight="false" outlineLevel="0" collapsed="false">
      <c r="A11" s="26" t="s">
        <v>5183</v>
      </c>
      <c r="B11" s="30" t="n">
        <v>43601</v>
      </c>
      <c r="D11" s="26" t="s">
        <v>5184</v>
      </c>
      <c r="E11" s="29" t="n">
        <v>6364977</v>
      </c>
      <c r="G11" s="25"/>
      <c r="H11" s="25"/>
    </row>
    <row r="12" customFormat="false" ht="15" hidden="false" customHeight="false" outlineLevel="0" collapsed="false">
      <c r="A12" s="26" t="s">
        <v>5185</v>
      </c>
      <c r="B12" s="29" t="s">
        <v>5186</v>
      </c>
      <c r="D12" s="26" t="s">
        <v>5187</v>
      </c>
      <c r="E12" s="29" t="n">
        <v>952562</v>
      </c>
      <c r="G12" s="25"/>
      <c r="H12" s="25"/>
    </row>
    <row r="13" customFormat="false" ht="17.25" hidden="false" customHeight="true" outlineLevel="0" collapsed="false">
      <c r="A13" s="12"/>
      <c r="B13" s="31"/>
      <c r="D13" s="26" t="s">
        <v>5188</v>
      </c>
      <c r="E13" s="29" t="n">
        <v>6364899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952626</v>
      </c>
    </row>
    <row r="18" customFormat="false" ht="15" hidden="false" customHeight="false" outlineLevel="0" collapsed="false">
      <c r="A18" s="36"/>
      <c r="B18" s="37" t="s">
        <v>5196</v>
      </c>
      <c r="C18" s="38" t="n">
        <f aca="false">E11</f>
        <v>6364977</v>
      </c>
    </row>
    <row r="19" customFormat="false" ht="15" hidden="false" customHeight="false" outlineLevel="0" collapsed="false">
      <c r="A19" s="33" t="s">
        <v>5197</v>
      </c>
      <c r="B19" s="39" t="n">
        <v>860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105</v>
      </c>
    </row>
    <row r="25" customFormat="false" ht="15" hidden="false" customHeight="false" outlineLevel="0" collapsed="false">
      <c r="A25" s="42" t="s">
        <v>5207</v>
      </c>
      <c r="B25" s="41" t="n">
        <v>4.16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91.25</v>
      </c>
      <c r="D35" s="52" t="s">
        <v>5215</v>
      </c>
      <c r="E35" s="53" t="n">
        <v>8.75</v>
      </c>
    </row>
    <row r="36" s="56" customFormat="true" ht="15" hidden="false" customHeight="true" outlineLevel="0" collapsed="false">
      <c r="A36" s="54" t="s">
        <v>5216</v>
      </c>
      <c r="B36" s="34" t="n">
        <v>105</v>
      </c>
      <c r="C36" s="50"/>
      <c r="D36" s="55" t="s">
        <v>5217</v>
      </c>
      <c r="E36" s="34" t="n">
        <v>15</v>
      </c>
    </row>
    <row r="37" s="56" customFormat="true" ht="15" hidden="false" customHeight="true" outlineLevel="0" collapsed="false">
      <c r="A37" s="54" t="s">
        <v>5218</v>
      </c>
      <c r="B37" s="34" t="n">
        <v>3.8</v>
      </c>
      <c r="C37" s="50"/>
      <c r="D37" s="55" t="s">
        <v>5219</v>
      </c>
      <c r="E37" s="34" t="n">
        <v>2.575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t="n">
        <v>4</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2100</v>
      </c>
      <c r="B97" s="79" t="str">
        <f aca="false">IF(A97="NEWCOD",IF(ISBLANK(G97),"renseigner le champ 'Nouveau taxon'",G97),VLOOKUP(A97,'Ref Taxo'!A:B,2,FALSE()))</f>
        <v>Gomphonema</v>
      </c>
      <c r="C97" s="80" t="n">
        <f aca="false">IF(A97="NEWCOD",IF(ISBLANK(H97),"NoCod",H97),VLOOKUP(A97,'Ref Taxo'!A:D,4,FALSE()))</f>
        <v>8781</v>
      </c>
      <c r="D97" s="81" t="n">
        <v>0.01</v>
      </c>
      <c r="E97" s="82"/>
      <c r="F97" s="82" t="s">
        <v>5274</v>
      </c>
      <c r="G97" s="83"/>
      <c r="H97" s="84"/>
    </row>
    <row r="98" customFormat="false" ht="15" hidden="false" customHeight="false" outlineLevel="0" collapsed="false">
      <c r="A98" s="78" t="s">
        <v>1408</v>
      </c>
      <c r="B98" s="79" t="str">
        <f aca="false">IF(A98="NEWCOD",IF(ISBLANK(G98),"renseigner le champ 'Nouveau taxon'",G98),VLOOKUP(A98,'Ref Taxo'!A:B,2,FALSE()))</f>
        <v>Didymodon spadiceus</v>
      </c>
      <c r="C98" s="80" t="n">
        <f aca="false">IF(A98="NEWCOD",IF(ISBLANK(H98),"NoCod",H98),VLOOKUP(A98,'Ref Taxo'!A:D,4,FALSE()))</f>
        <v>19618</v>
      </c>
      <c r="D98" s="81" t="n">
        <v>0.01</v>
      </c>
      <c r="E98" s="82"/>
      <c r="F98" s="82" t="s">
        <v>5274</v>
      </c>
      <c r="G98" s="85"/>
      <c r="H98" s="86"/>
    </row>
    <row r="99" customFormat="false" ht="15" hidden="false" customHeight="false" outlineLevel="0" collapsed="false">
      <c r="A99" s="78" t="s">
        <v>4087</v>
      </c>
      <c r="B99" s="79" t="str">
        <f aca="false">IF(A99="NEWCOD",IF(ISBLANK(G99),"renseigner le champ 'Nouveau taxon'",G99),VLOOKUP(A99,'Ref Taxo'!A:B,2,FALSE()))</f>
        <v>Rhynchostegium riparioides</v>
      </c>
      <c r="C99" s="80" t="n">
        <f aca="false">IF(A99="NEWCOD",IF(ISBLANK(H99),"NoCod",H99),VLOOKUP(A99,'Ref Taxo'!A:D,4,FALSE()))</f>
        <v>1268</v>
      </c>
      <c r="D99" s="81" t="n">
        <v>0.01</v>
      </c>
      <c r="E99" s="82"/>
      <c r="F99" s="82" t="s">
        <v>5274</v>
      </c>
      <c r="G99" s="85"/>
      <c r="H99" s="86"/>
    </row>
    <row r="100" customFormat="false" ht="15" hidden="false" customHeight="false" outlineLevel="0" collapsed="false">
      <c r="A100" s="78" t="s">
        <v>3406</v>
      </c>
      <c r="B100" s="79" t="str">
        <f aca="false">IF(A100="NEWCOD",IF(ISBLANK(G100),"renseigner le champ 'Nouveau taxon'",G100),VLOOKUP(A100,'Ref Taxo'!A:B,2,FALSE()))</f>
        <v>Petasites hybridus</v>
      </c>
      <c r="C100" s="80" t="n">
        <f aca="false">IF(A100="NEWCOD",IF(ISBLANK(H100),"NoCod",H100),VLOOKUP(A100,'Ref Taxo'!A:D,4,FALSE()))</f>
        <v>1745</v>
      </c>
      <c r="D100" s="81" t="n">
        <v>0.01</v>
      </c>
      <c r="E100" s="82"/>
      <c r="F100" s="82" t="s">
        <v>5274</v>
      </c>
      <c r="G100" s="85"/>
      <c r="H100" s="86"/>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2" t="s">
        <v>5274</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5274</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5274</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5274</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2020-02-10T13:12:23Z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