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79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<sst xmlns="http://schemas.openxmlformats.org/spreadsheetml/2006/main" count="6457" uniqueCount="5300">
  <si>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</si>
  <si>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</si>
  <si>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</si>
  <si>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</si>
  <si>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</si>
  <si>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</si>
  <si>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</si>
  <si>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</si>
  <si>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</si>
  <si>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</si>
  <si>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</si>
  <si>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</si>
  <si>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</si>
  <si>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</si>
  <si>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</si>
  <si>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</si>
  <si>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</si>
  <si>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</si>
  <si>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</si>
  <si>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</si>
  <si>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</si>
  <si>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</si>
  <si>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</si>
  <si>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</si>
  <si>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</si>
  <si>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</si>
  <si>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</si>
  <si>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</si>
  <si>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</si>
  <si>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</si>
  <si>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</si>
  <si>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</si>
  <si>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</si>
  <si>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</si>
  <si>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</si>
  <si>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</si>
  <si>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</si>
  <si>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</si>
  <si>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</si>
  <si>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</si>
  <si>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</si>
  <si>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</si>
  <si>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</si>
  <si>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</si>
  <si>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</si>
  <si>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</si>
  <si>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</si>
  <si>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</si>
  <si>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</si>
  <si>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</si>
  <si>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</si>
  <si>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</si>
  <si>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</si>
  <si>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</si>
  <si>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</si>
  <si>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</si>
  <si>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</si>
  <si>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</si>
  <si>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</si>
  <si>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</si>
  <si>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</si>
  <si>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</si>
  <si>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</si>
  <si>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</si>
  <si>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</si>
  <si>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</si>
  <si>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</si>
  <si>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</si>
  <si>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</si>
  <si>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</si>
  <si>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</si>
  <si>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</si>
  <si>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</si>
  <si>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</si>
  <si>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</si>
  <si>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</si>
  <si>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</si>
  <si>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</si>
  <si>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</si>
  <si>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</si>
  <si>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</si>
  <si>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</si>
  <si>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</si>
  <si>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</si>
  <si>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</si>
  <si>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</si>
  <si>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</si>
  <si>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</si>
  <si>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</si>
  <si>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</si>
  <si>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</si>
  <si>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</si>
  <si>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</si>
  <si>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</si>
  <si>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</si>
  <si>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</si>
  <si>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</si>
  <si>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</si>
  <si>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</si>
  <si>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</si>
  <si>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</si>
  <si>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</si>
  <si>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</si>
  <si>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</si>
  <si>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</si>
  <si>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</si>
  <si>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</si>
  <si>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</si>
  <si>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</si>
  <si>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</si>
  <si>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</si>
  <si>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</si>
  <si>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</si>
  <si>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</si>
  <si>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</si>
  <si>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</si>
  <si>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</si>
  <si>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</si>
  <si>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</si>
  <si>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</si>
  <si>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</si>
  <si>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</si>
  <si>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</si>
  <si>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</si>
  <si>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</si>
  <si>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</si>
  <si>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</si>
  <si>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</si>
  <si>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</si>
  <si>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</si>
  <si>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</si>
  <si>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</si>
  <si>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</si>
  <si>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</si>
  <si>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</si>
  <si>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</si>
  <si>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</si>
  <si>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</si>
  <si>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</si>
  <si>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</si>
  <si>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</si>
  <si>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</si>
  <si>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</si>
  <si>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</si>
  <si>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</si>
  <si>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</si>
  <si>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</si>
  <si>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</si>
  <si>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</si>
  <si>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</si>
  <si>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</si>
  <si>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</si>
  <si>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</si>
  <si>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</si>
  <si>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</si>
  <si>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</si>
  <si>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</si>
  <si>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</si>
  <si>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</si>
  <si>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</si>
  <si>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</si>
  <si>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</si>
  <si>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</si>
  <si>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</si>
  <si>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</si>
  <si>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</si>
  <si>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</si>
  <si>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</si>
  <si>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</si>
  <si>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</si>
  <si>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</si>
  <si>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</si>
  <si>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</si>
  <si>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</si>
  <si>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</si>
  <si>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</si>
  <si>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</si>
  <si>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</si>
  <si>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</si>
  <si>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</si>
  <si>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</si>
  <si>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</si>
  <si>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</si>
  <si>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</si>
  <si>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</si>
  <si>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</si>
  <si>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</si>
  <si>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</si>
  <si>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</si>
  <si>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</si>
  <si>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</si>
  <si>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</si>
  <si>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</si>
  <si>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</si>
  <si>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</si>
  <si>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</si>
  <si>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</si>
  <si>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</si>
  <si>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</si>
  <si>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</si>
  <si>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</si>
  <si>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</si>
  <si>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</si>
  <si>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</si>
  <si>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</si>
  <si>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</si>
  <si>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</si>
  <si>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</si>
  <si>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</si>
  <si>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</si>
  <si>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</si>
  <si>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</si>
  <si>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</si>
  <si>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</si>
  <si>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</si>
  <si>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</si>
  <si>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</si>
  <si>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</si>
  <si>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</si>
  <si>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</si>
  <si>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</si>
  <si>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</si>
  <si>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</si>
  <si>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</si>
  <si>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</si>
  <si>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</si>
  <si>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</si>
  <si>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</si>
  <si>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</si>
  <si>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</si>
  <si>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</si>
  <si>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</si>
  <si>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</si>
  <si>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</si>
  <si>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</si>
  <si>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</si>
  <si>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</si>
  <si>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</si>
  <si>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</si>
  <si>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</si>
  <si>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</si>
  <si>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</si>
  <si>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</si>
  <si>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</si>
  <si>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</si>
  <si>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</si>
  <si>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</si>
  <si>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</si>
  <si>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</si>
  <si>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</si>
  <si>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</si>
  <si>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</si>
  <si>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</si>
  <si>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</si>
  <si>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</si>
  <si>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</si>
  <si>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</si>
  <si>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</si>
  <si>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</si>
  <si>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</si>
  <si>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</si>
  <si>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</si>
  <si>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</si>
  <si>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</si>
  <si>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</si>
  <si>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</si>
  <si>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</si>
  <si>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</si>
  <si>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</si>
  <si>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</si>
  <si>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</si>
  <si>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</si>
  <si>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</si>
  <si>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</si>
  <si>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</si>
  <si>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</si>
  <si>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</si>
  <si>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</si>
  <si>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</si>
  <si>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</si>
  <si>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</si>
  <si>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</si>
  <si>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</si>
  <si>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</si>
  <si>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</si>
  <si>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</si>
  <si>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</si>
  <si>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</si>
  <si>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</si>
  <si>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</si>
  <si>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</si>
  <si>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</si>
  <si>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</si>
  <si>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</si>
  <si>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</si>
  <si>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</si>
  <si>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</si>
  <si>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</si>
  <si>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</si>
  <si>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</si>
  <si>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</si>
  <si>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</si>
  <si>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</si>
  <si>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</si>
  <si>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</si>
  <si>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</si>
  <si>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</si>
  <si>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</si>
  <si>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</si>
  <si>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</si>
  <si>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</si>
  <si>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</si>
  <si>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</si>
  <si>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</si>
  <si>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</si>
  <si>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</si>
  <si>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</si>
  <si>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</si>
  <si>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</si>
  <si>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</si>
  <si>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</si>
  <si>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</si>
  <si>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</si>
  <si>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</si>
  <si>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</si>
  <si>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</si>
  <si>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</si>
  <si>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</si>
  <si>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</si>
  <si>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</si>
  <si>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</si>
  <si>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</si>
  <si>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</si>
  <si>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</si>
  <si>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</si>
  <si>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</si>
  <si>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</si>
  <si>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</si>
  <si>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</si>
  <si>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</si>
  <si>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</si>
  <si>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</si>
  <si>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</si>
  <si>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</si>
  <si>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</si>
  <si>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</si>
  <si>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</si>
  <si>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</si>
  <si>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</si>
  <si>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</si>
  <si>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</si>
  <si>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</si>
  <si>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</si>
  <si>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</si>
  <si>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</si>
  <si>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</si>
  <si>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</si>
  <si>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</si>
  <si>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</si>
  <si>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</si>
  <si>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</si>
  <si>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</si>
  <si>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</si>
  <si>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</si>
  <si>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</si>
  <si>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</si>
  <si>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</si>
  <si>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</si>
  <si>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</si>
  <si>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</si>
  <si>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</si>
  <si>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</si>
  <si>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</si>
  <si>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</si>
  <si>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</si>
  <si>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</si>
  <si>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</si>
  <si>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</si>
  <si>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</si>
  <si>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</si>
  <si>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</si>
  <si>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</si>
  <si>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</si>
  <si>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</si>
  <si>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</si>
  <si>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</si>
  <si>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</si>
  <si>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</si>
  <si>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</si>
  <si>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</si>
  <si>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</si>
  <si>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</si>
  <si>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</si>
  <si>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</si>
  <si>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</si>
  <si>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</si>
  <si>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</si>
  <si>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</si>
  <si>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</si>
  <si>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</si>
  <si>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</si>
  <si>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</si>
  <si>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</si>
  <si>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</si>
  <si>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</si>
  <si>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</si>
  <si>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</si>
  <si>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</si>
  <si>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</si>
  <si>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</si>
  <si>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</si>
  <si>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</si>
  <si>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</si>
  <si>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</si>
  <si>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</si>
  <si>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</si>
  <si>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</si>
  <si>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</si>
  <si>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</si>
  <si>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</si>
  <si>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</si>
  <si>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</si>
  <si>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</si>
  <si>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</si>
  <si>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</si>
  <si>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</si>
  <si>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</si>
  <si>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</si>
  <si>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</si>
  <si>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</si>
  <si>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</si>
  <si>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</si>
  <si>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</si>
  <si>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</si>
  <si>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</si>
  <si>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</si>
  <si>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</si>
  <si>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</si>
  <si>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</si>
  <si>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</si>
  <si>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</si>
  <si>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</si>
  <si>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</si>
  <si>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</si>
  <si>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</si>
  <si>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</si>
  <si>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</si>
  <si>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</si>
  <si>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</si>
  <si>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</si>
  <si>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</si>
  <si>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</si>
  <si>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</si>
  <si>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</si>
  <si>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</si>
  <si>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</si>
  <si>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</si>
  <si>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</si>
  <si>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</si>
  <si>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</si>
  <si>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</si>
  <si>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</si>
  <si>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</si>
  <si>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</si>
  <si>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</si>
  <si>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</si>
  <si>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</si>
  <si>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</si>
  <si>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</si>
  <si>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</si>
  <si>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</si>
  <si>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</si>
  <si>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</si>
  <si>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</si>
  <si>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</si>
  <si>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</si>
  <si>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</si>
  <si>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</si>
  <si>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</si>
  <si>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</si>
  <si>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</si>
  <si>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</si>
  <si>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</si>
  <si>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</si>
  <si>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</si>
  <si>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</si>
  <si>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</si>
  <si>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</si>
  <si>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</si>
  <si>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</si>
  <si>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</si>
  <si>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</si>
  <si>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</si>
  <si>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</si>
  <si>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</si>
  <si>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</si>
  <si>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</si>
  <si>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</si>
  <si>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</si>
  <si>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</si>
  <si>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</si>
  <si>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</si>
  <si>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</si>
  <si>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</si>
  <si>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</si>
  <si>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</si>
  <si>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</si>
  <si>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</si>
  <si>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</si>
  <si>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</si>
  <si>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</si>
  <si>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</si>
  <si>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</si>
  <si>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</si>
  <si>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</si>
  <si>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</si>
  <si>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</si>
  <si>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</si>
  <si>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</si>
  <si>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</si>
  <si>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</si>
  <si>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</si>
  <si>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</si>
  <si>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</si>
  <si>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</si>
  <si>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</si>
  <si>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</si>
  <si>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</si>
  <si>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</si>
  <si>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</si>
  <si>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</si>
  <si>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</si>
  <si>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</si>
  <si>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</si>
  <si>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</si>
  <si>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</si>
  <si>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</si>
  <si>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</si>
  <si>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</si>
  <si>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</si>
  <si>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</si>
  <si>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</si>
  <si>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</si>
  <si>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</si>
  <si>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</si>
  <si>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</si>
  <si>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</si>
  <si>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</si>
  <si>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</si>
  <si>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</si>
  <si>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</si>
  <si>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</si>
  <si>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</si>
  <si>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</si>
  <si>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</si>
  <si>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</si>
  <si>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</si>
  <si>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</si>
  <si>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</si>
  <si>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</si>
  <si>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</si>
  <si>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</si>
  <si>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</si>
  <si>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</si>
  <si>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</si>
  <si>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</si>
  <si>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</si>
  <si>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</si>
  <si>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</si>
  <si>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</si>
  <si>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</si>
  <si>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</si>
  <si>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</si>
  <si>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</si>
  <si>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</si>
  <si>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</si>
  <si>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</si>
  <si>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</si>
  <si>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</si>
  <si>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</si>
  <si>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</si>
  <si>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</si>
  <si>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</si>
  <si>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</si>
  <si>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</si>
  <si>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</si>
  <si>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</si>
  <si>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</si>
  <si>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</si>
  <si>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</si>
  <si>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</si>
  <si>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</si>
  <si>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</si>
  <si>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</si>
  <si>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</si>
  <si>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</si>
  <si>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</si>
  <si>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</si>
  <si>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</si>
  <si>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</si>
  <si>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</si>
  <si>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</si>
  <si>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</si>
  <si>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</si>
  <si>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</si>
  <si>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</si>
  <si>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</si>
  <si>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</si>
  <si>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</si>
  <si>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</si>
  <si>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</si>
  <si>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</si>
  <si>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</si>
  <si>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</si>
  <si>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</si>
  <si>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</si>
  <si>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</si>
  <si>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</si>
  <si>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</si>
  <si>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</si>
  <si>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</si>
  <si>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</si>
  <si>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</si>
  <si>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</si>
  <si>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</si>
  <si>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</si>
  <si>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</si>
  <si>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</si>
  <si>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</si>
  <si>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</si>
  <si>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</si>
  <si>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</si>
  <si>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</si>
  <si>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</si>
  <si>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</si>
  <si>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</si>
  <si>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</si>
  <si>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</si>
  <si>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</si>
  <si>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</si>
  <si>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</si>
  <si>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</si>
  <si>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</si>
  <si>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</si>
  <si>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</si>
  <si>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</si>
  <si>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</si>
  <si>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</si>
  <si>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</si>
  <si>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</si>
  <si>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</si>
  <si>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</si>
  <si>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</si>
  <si>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</si>
  <si>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</si>
  <si>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</si>
  <si>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</si>
  <si>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</si>
  <si>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</si>
  <si>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</si>
  <si>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</si>
  <si>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</si>
  <si>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</si>
  <si>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</si>
  <si>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</si>
  <si>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</si>
  <si>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</si>
  <si>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</si>
  <si>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</si>
  <si>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</si>
  <si>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</si>
  <si>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</si>
  <si>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</si>
  <si>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</si>
  <si>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</si>
  <si>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</si>
  <si>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</si>
  <si>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</si>
  <si>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</si>
  <si>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</si>
  <si>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</si>
  <si>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</si>
  <si>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</si>
  <si>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</si>
  <si>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</si>
  <si>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</si>
  <si>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</si>
  <si>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</si>
  <si>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</si>
  <si>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</si>
  <si>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</si>
  <si>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</si>
  <si>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</si>
  <si>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</si>
  <si>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</si>
  <si>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</si>
  <si>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</si>
  <si>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</si>
  <si>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</si>
  <si>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</si>
  <si>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</si>
  <si>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</si>
  <si>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</si>
  <si>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</si>
  <si>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</si>
  <si>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</si>
  <si>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</si>
  <si>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</si>
  <si>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</si>
  <si>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</si>
  <si>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</si>
  <si>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</si>
  <si>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</si>
  <si>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</si>
  <si>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</si>
  <si>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</si>
  <si>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</si>
  <si>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</si>
  <si>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</si>
  <si>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</si>
  <si>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</si>
  <si>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</si>
  <si>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</si>
  <si>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</si>
  <si>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</si>
  <si>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</si>
  <si>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</si>
  <si>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</si>
  <si>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</si>
  <si>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</si>
  <si>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</si>
  <si>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</si>
  <si>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</si>
  <si>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</si>
  <si>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</si>
  <si>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</si>
  <si>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</si>
  <si>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</si>
  <si>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</si>
  <si>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</si>
  <si>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</si>
  <si>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</si>
  <si>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</si>
  <si>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</si>
  <si>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</si>
  <si>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</si>
  <si>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</si>
  <si>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</si>
  <si>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</si>
  <si>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</si>
  <si>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</si>
  <si>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</si>
  <si>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</si>
  <si>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</si>
  <si>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</si>
  <si>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</si>
  <si>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</si>
  <si>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</si>
  <si>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</si>
  <si>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</si>
  <si>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</si>
  <si>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</si>
  <si>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</si>
  <si>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</si>
  <si>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</si>
  <si>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</si>
  <si>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</si>
  <si>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</si>
  <si>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</si>
  <si>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</si>
  <si>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</si>
  <si>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</si>
  <si>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</si>
  <si>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</si>
  <si>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</si>
  <si>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</si>
  <si>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</si>
  <si>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</si>
  <si>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</si>
  <si>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</si>
  <si>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</si>
  <si>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</si>
  <si>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</si>
  <si>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</si>
  <si>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</si>
  <si>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</si>
  <si>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</si>
  <si>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</si>
  <si>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</si>
  <si>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</si>
  <si>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</si>
  <si>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</si>
  <si>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</si>
  <si>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</si>
  <si>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</si>
  <si>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</si>
  <si>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</si>
  <si>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</si>
  <si>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</si>
  <si>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</si>
  <si>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</si>
  <si>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</si>
  <si>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</si>
  <si>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</si>
  <si>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</si>
  <si>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</si>
  <si>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</si>
  <si>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</si>
  <si>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</si>
  <si>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</si>
  <si>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</si>
  <si>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</si>
  <si>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</si>
  <si>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</si>
  <si>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</si>
  <si>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</si>
  <si>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</si>
  <si>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</si>
  <si>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</si>
  <si>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</si>
  <si>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</si>
  <si>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</si>
  <si>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</si>
  <si>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</si>
  <si>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</si>
  <si>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</si>
  <si>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</si>
  <si>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</si>
  <si>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</si>
  <si>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</si>
  <si>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</si>
  <si>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</si>
  <si>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</si>
  <si>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</si>
  <si>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</si>
  <si>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</si>
  <si>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</si>
  <si>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</si>
  <si>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</si>
  <si>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</si>
  <si>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</si>
  <si>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</si>
  <si>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</si>
  <si>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</si>
  <si>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</si>
  <si>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</si>
  <si>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</si>
  <si>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</si>
  <si>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</si>
  <si>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</si>
  <si>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</si>
  <si>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</si>
  <si>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</si>
  <si>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</si>
  <si>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</si>
  <si>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</si>
  <si>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</si>
  <si>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</si>
  <si>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</si>
  <si>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</si>
  <si>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</si>
  <si>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</si>
  <si>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</si>
  <si>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</si>
  <si>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</si>
  <si>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</si>
  <si>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</si>
  <si>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</si>
  <si>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</si>
  <si>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</si>
  <si>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</si>
  <si>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</si>
  <si>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</si>
  <si>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</si>
  <si>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</si>
  <si>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</si>
  <si>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</si>
  <si>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</si>
  <si>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</si>
  <si>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</si>
  <si>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</si>
  <si>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</si>
  <si>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</si>
  <si>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</si>
  <si>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</si>
  <si>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</si>
  <si>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</si>
  <si>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</si>
  <si>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</si>
  <si>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</si>
  <si>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</si>
  <si>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</si>
  <si>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</si>
  <si>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</si>
  <si>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</si>
  <si>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</si>
  <si>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</si>
  <si>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</si>
  <si>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</si>
  <si>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</si>
  <si>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</si>
  <si>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</si>
  <si>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</si>
  <si>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</si>
  <si>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</si>
  <si>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</si>
  <si>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</si>
  <si>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</si>
  <si>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</si>
  <si>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</si>
  <si>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</si>
  <si>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</si>
  <si>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</si>
  <si>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</si>
  <si>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</si>
  <si>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</si>
  <si>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</si>
  <si>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</si>
  <si>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</si>
  <si>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</si>
  <si>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</si>
  <si>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</si>
  <si>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</si>
  <si>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</si>
  <si>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</si>
  <si>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</si>
  <si>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</si>
  <si>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</si>
  <si>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</si>
  <si>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</si>
  <si>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</si>
  <si>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</si>
  <si>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</si>
  <si>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</si>
  <si>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</si>
  <si>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</si>
  <si>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</si>
  <si>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</si>
  <si>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</si>
  <si>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</si>
  <si>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</si>
  <si>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</si>
  <si>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</si>
  <si>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</si>
  <si>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</si>
  <si>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</si>
  <si>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</si>
  <si>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</si>
  <si>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</si>
  <si>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</si>
  <si>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</si>
  <si>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</si>
  <si>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</si>
  <si>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</si>
  <si>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</si>
  <si>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</si>
  <si>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</si>
  <si>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</si>
  <si>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</si>
  <si>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</si>
  <si>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</si>
  <si>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</si>
  <si>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</si>
  <si>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</si>
  <si>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</si>
  <si>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</si>
  <si>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</si>
  <si>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</si>
  <si>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</si>
  <si>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</si>
  <si>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</si>
  <si>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</si>
  <si>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</si>
  <si>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</si>
  <si>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</si>
  <si>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</si>
  <si>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</si>
  <si>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</si>
  <si>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</si>
  <si>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</si>
  <si>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</si>
  <si>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</si>
  <si>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</si>
  <si>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</si>
  <si>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</si>
  <si>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</si>
  <si>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</si>
  <si>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</si>
  <si>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</si>
  <si>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</si>
  <si>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</si>
  <si>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</si>
  <si>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</si>
  <si>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</si>
  <si>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</si>
  <si>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</si>
  <si>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</si>
  <si>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</si>
  <si>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</si>
  <si>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</si>
  <si>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</si>
  <si>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</si>
  <si>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</si>
  <si>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</si>
  <si>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</si>
  <si>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</si>
  <si>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</si>
  <si>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</si>
  <si>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</si>
  <si>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</si>
  <si>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</si>
  <si>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</si>
  <si>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</si>
  <si>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</si>
  <si>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</si>
  <si>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</si>
  <si>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</si>
  <si>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</si>
  <si>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</si>
  <si>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</si>
  <si>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</si>
  <si>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</si>
  <si>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</si>
  <si>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</si>
  <si>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</si>
  <si>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</si>
  <si>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</si>
  <si>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</si>
  <si>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</si>
  <si>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</si>
  <si>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</si>
  <si>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</si>
  <si>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</si>
  <si>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</si>
  <si>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</si>
  <si>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</si>
  <si>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</si>
  <si>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</si>
  <si>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</si>
  <si>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</si>
  <si>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</si>
  <si>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</si>
  <si>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</si>
  <si>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</si>
  <si>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</si>
  <si>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</si>
  <si>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</si>
  <si>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</si>
  <si>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</si>
  <si>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</si>
  <si>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</si>
  <si>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</si>
  <si>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</si>
  <si>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</si>
  <si>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</si>
  <si>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</si>
  <si>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</si>
  <si>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</si>
  <si>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</si>
  <si>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</si>
  <si>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</si>
  <si>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</si>
  <si>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</si>
  <si>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</si>
  <si>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</si>
  <si>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</si>
  <si>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</si>
  <si>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</si>
  <si>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</si>
  <si>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</si>
  <si>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</si>
  <si>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</si>
  <si>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</si>
  <si>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</si>
  <si>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</si>
  <si>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</si>
  <si>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</si>
  <si>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</si>
  <si>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</si>
  <si>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</si>
  <si>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</si>
  <si>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</si>
  <si>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</si>
  <si>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</si>
  <si>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</si>
  <si>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</si>
  <si>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</si>
  <si>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</si>
  <si>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</si>
  <si>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</si>
  <si>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</si>
  <si>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</si>
  <si>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</si>
  <si>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</si>
  <si>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</si>
  <si>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</si>
  <si>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</si>
  <si>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</si>
  <si>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</si>
  <si>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</si>
  <si>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</si>
  <si>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</si>
  <si>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</si>
  <si>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</si>
  <si>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</si>
  <si>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</si>
  <si>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</si>
  <si>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</si>
  <si>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</si>
  <si>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</si>
  <si>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</si>
  <si>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</si>
  <si>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</si>
  <si>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</si>
  <si>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</si>
  <si>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</si>
  <si>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</si>
  <si>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</si>
  <si>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</si>
  <si>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</si>
  <si>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</si>
  <si>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</si>
  <si>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</si>
  <si>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</si>
  <si>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</si>
  <si>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</si>
  <si>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</si>
  <si>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</si>
  <si>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</si>
  <si>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</si>
  <si>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</si>
  <si>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</si>
  <si>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</si>
  <si>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</si>
  <si>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</si>
  <si>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</si>
  <si>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</si>
  <si>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</si>
  <si>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</si>
  <si>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</si>
  <si>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</si>
  <si>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</si>
  <si>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</si>
  <si>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</si>
  <si>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</si>
  <si>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</si>
  <si>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</si>
  <si>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</si>
  <si>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</si>
  <si>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</si>
  <si>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</si>
  <si>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</si>
  <si>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</si>
  <si>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</si>
  <si>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</si>
  <si>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</si>
  <si>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</si>
  <si>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</si>
  <si>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</si>
  <si>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</si>
  <si>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</si>
  <si>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</si>
  <si>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</si>
  <si>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</si>
  <si>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</si>
  <si>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</si>
  <si>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</si>
  <si>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</si>
  <si>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</si>
  <si>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</si>
  <si>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</si>
  <si>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</si>
  <si>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</si>
  <si>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</si>
  <si>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</si>
  <si>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</si>
  <si>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</si>
  <si>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</si>
  <si>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</si>
  <si>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</si>
  <si>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</si>
  <si>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</si>
  <si>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</si>
  <si>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</si>
  <si>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</si>
  <si>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</si>
  <si>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</si>
  <si>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</si>
  <si>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</si>
  <si>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</si>
  <si>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</si>
  <si>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</si>
  <si>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</si>
  <si>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</si>
  <si>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</si>
  <si>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</si>
  <si>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</si>
  <si>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</si>
  <si>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</si>
  <si>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</si>
  <si>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</si>
  <si>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</si>
  <si>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</si>
  <si>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</si>
  <si>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</si>
  <si>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</si>
  <si>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</si>
  <si>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</si>
  <si>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</si>
  <si>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</si>
  <si>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</si>
  <si>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</si>
  <si>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</si>
  <si>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</si>
  <si>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</si>
  <si>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</si>
  <si>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</si>
  <si>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</si>
  <si>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</si>
  <si>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</si>
  <si>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</si>
  <si>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</si>
  <si>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</si>
  <si>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</si>
  <si>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</si>
  <si>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</si>
  <si>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</si>
  <si>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</si>
  <si>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</si>
  <si>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</si>
  <si>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</si>
  <si>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</si>
  <si>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</si>
  <si>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</si>
  <si>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</si>
  <si>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</si>
  <si>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</si>
  <si>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</si>
  <si>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</si>
  <si>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</si>
  <si>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</si>
  <si>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</si>
  <si>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</si>
  <si>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</si>
  <si>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</si>
  <si>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</si>
  <si>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</si>
  <si>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</si>
  <si>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</si>
  <si>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</si>
  <si>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</si>
  <si>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</si>
  <si>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</si>
  <si>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</si>
  <si>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</si>
  <si>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</si>
  <si>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</si>
  <si>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</si>
  <si>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</si>
  <si>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</si>
  <si>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</si>
  <si>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</si>
  <si>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</si>
  <si>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</si>
  <si>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</si>
  <si>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</si>
  <si>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</si>
  <si>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</si>
  <si>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</si>
  <si>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</si>
  <si>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</si>
  <si>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</si>
  <si>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</si>
  <si>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</si>
  <si>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</si>
  <si>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</si>
  <si>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</si>
  <si>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</si>
  <si>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</si>
  <si>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</si>
  <si>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</si>
  <si>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</si>
  <si>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</si>
  <si>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</si>
  <si>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</si>
  <si>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</si>
  <si>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</si>
  <si>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</si>
  <si>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</si>
  <si>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</si>
  <si>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</si>
  <si>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</si>
  <si>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</si>
  <si>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</si>
  <si>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</si>
  <si>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</si>
  <si>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</si>
  <si>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</si>
  <si>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</si>
  <si>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</si>
  <si>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</si>
  <si>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</si>
  <si>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</si>
  <si>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</si>
  <si>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</si>
  <si>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</si>
  <si>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</si>
  <si>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</si>
  <si>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</si>
  <si>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</si>
  <si>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</si>
  <si>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</si>
  <si>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</si>
  <si>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</si>
  <si>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</si>
  <si>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</si>
  <si>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</si>
  <si>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</si>
  <si>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</si>
  <si>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</si>
  <si>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</si>
  <si>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</si>
  <si>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</si>
  <si>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</si>
  <si>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</si>
  <si>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</si>
  <si>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</si>
  <si>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</si>
  <si>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</si>
  <si>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</si>
  <si>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</si>
  <si>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</si>
  <si>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</si>
  <si>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</si>
  <si>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</si>
  <si>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</si>
  <si>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</si>
  <si>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</si>
  <si>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</si>
  <si>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</si>
  <si>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</si>
  <si>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</si>
  <si>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</si>
  <si>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</si>
  <si>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</si>
  <si>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</si>
  <si>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</si>
  <si>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</si>
  <si>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</si>
  <si>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</si>
  <si>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</si>
  <si>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</si>
  <si>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</si>
  <si>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</si>
  <si>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</si>
  <si>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</si>
  <si>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</si>
  <si>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</si>
  <si>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</si>
  <si>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</si>
  <si>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</si>
  <si>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</si>
  <si>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</si>
  <si>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</si>
  <si>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</si>
  <si>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</si>
  <si>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</si>
  <si>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</si>
  <si>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</si>
  <si>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</si>
  <si>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</si>
  <si>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</si>
  <si>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</si>
  <si>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</si>
  <si>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</si>
  <si>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</si>
  <si>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</si>
  <si>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</si>
  <si>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</si>
  <si>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</si>
  <si>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</si>
  <si>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</si>
  <si>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</si>
  <si>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</si>
  <si>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</si>
  <si>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</si>
  <si>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</si>
  <si>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</si>
  <si>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</si>
  <si>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</si>
  <si>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</si>
  <si>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</si>
  <si>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</si>
  <si>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</si>
  <si>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</si>
  <si>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</si>
  <si>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</si>
  <si>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</si>
  <si>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</si>
  <si>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</si>
  <si>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</si>
  <si>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</si>
  <si>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</si>
  <si>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</si>
  <si>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</si>
  <si>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</si>
  <si>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</si>
  <si>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</si>
  <si>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</si>
  <si>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</si>
  <si>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</si>
  <si>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</si>
  <si>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</si>
  <si>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</si>
  <si>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</si>
  <si>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</si>
  <si>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</si>
  <si>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</si>
  <si>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</si>
  <si>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</si>
  <si>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</si>
  <si>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</si>
  <si>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</si>
  <si>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</si>
  <si>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</si>
  <si>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</si>
  <si>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</si>
  <si>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</si>
  <si>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</si>
  <si>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</si>
  <si>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</si>
  <si>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</si>
  <si>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</si>
  <si>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</si>
  <si>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</si>
  <si>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</si>
  <si>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</si>
  <si>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</si>
  <si>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</si>
  <si>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</si>
  <si>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</si>
  <si>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</si>
  <si>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</si>
  <si>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</si>
  <si>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</si>
  <si>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</si>
  <si>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</si>
  <si>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</si>
  <si>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</si>
  <si>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</si>
  <si>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</si>
  <si>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</si>
  <si>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</si>
  <si>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</si>
  <si>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</si>
  <si>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</si>
  <si>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</si>
  <si>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</si>
  <si>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</si>
  <si>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</si>
  <si>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</si>
  <si>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</si>
  <si>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</si>
  <si>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</si>
  <si>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</si>
  <si>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</si>
  <si>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</si>
  <si>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</si>
  <si>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</si>
  <si>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</si>
  <si>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</si>
  <si>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</si>
  <si>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</si>
  <si>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</si>
  <si>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</si>
  <si>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</si>
  <si>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</si>
  <si>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</si>
  <si>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</si>
  <si>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</si>
  <si>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</si>
  <si>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</si>
  <si>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</si>
  <si>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</si>
  <si>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</si>
  <si>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</si>
  <si>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</si>
  <si>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</si>
  <si>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</si>
  <si>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</si>
  <si>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</si>
  <si>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</si>
  <si>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</si>
  <si>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</si>
  <si>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</si>
  <si>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</si>
  <si>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</si>
  <si>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</si>
  <si>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</si>
  <si>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</si>
  <si>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</si>
  <si>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</si>
  <si>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</si>
  <si>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</si>
  <si>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</si>
  <si>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</si>
  <si>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</si>
  <si>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</si>
  <si>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</si>
  <si>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</si>
  <si>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</si>
  <si>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</si>
  <si>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</si>
  <si>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</si>
  <si>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</si>
  <si>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</si>
  <si>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</si>
  <si>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</si>
  <si>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</si>
  <si>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</si>
  <si>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</si>
  <si>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</si>
  <si>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</si>
  <si>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</si>
  <si>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</si>
  <si>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</si>
  <si>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</si>
  <si>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</si>
  <si>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</si>
  <si>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</si>
  <si>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</si>
  <si>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</si>
  <si>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</si>
  <si>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</si>
  <si>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</si>
  <si>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</si>
  <si>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</si>
  <si>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</si>
  <si>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</si>
  <si>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</si>
  <si>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</si>
  <si>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</si>
  <si>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</si>
  <si>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</si>
  <si>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</si>
  <si>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</si>
  <si>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</si>
  <si>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</si>
  <si>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</si>
  <si>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</si>
  <si>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</si>
  <si>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</si>
  <si>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</si>
  <si>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</si>
  <si>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</si>
  <si>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</si>
  <si>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</si>
  <si>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</si>
  <si>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</si>
  <si>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</si>
  <si>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</si>
  <si>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</si>
  <si>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</si>
  <si>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</si>
  <si>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</si>
  <si>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</si>
  <si>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</si>
  <si>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</si>
  <si>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</si>
  <si>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</si>
  <si>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</si>
  <si>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</si>
  <si>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</si>
  <si>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</si>
  <si>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</si>
  <si>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</si>
  <si>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</si>
  <si>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</si>
  <si>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</si>
  <si>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</si>
  <si>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</si>
  <si>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</si>
  <si>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</si>
  <si>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</si>
  <si>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</si>
  <si>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</si>
  <si>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</si>
  <si>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</si>
  <si>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</si>
  <si>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</si>
  <si>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</si>
  <si>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</si>
  <si>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</si>
  <si>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</si>
  <si>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</si>
  <si>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</si>
  <si>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</si>
  <si>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</si>
  <si>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</si>
  <si>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</si>
  <si>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</si>
  <si>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</si>
  <si>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</si>
  <si>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</si>
  <si>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</si>
  <si>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</si>
  <si>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</si>
  <si>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</si>
  <si>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</si>
  <si>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</si>
  <si>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</si>
  <si>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</si>
  <si>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</si>
  <si>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</si>
  <si>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</si>
  <si>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</si>
  <si>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</si>
  <si>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</si>
  <si>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</si>
  <si>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</si>
  <si>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</si>
  <si>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</si>
  <si>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</si>
  <si>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</si>
  <si>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</si>
  <si>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</si>
  <si>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</si>
  <si>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</si>
  <si>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</si>
  <si>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</si>
  <si>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</si>
  <si>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</si>
  <si>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</si>
  <si>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</si>
  <si>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</si>
  <si>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</si>
  <si>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</si>
  <si>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</si>
  <si>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</si>
  <si>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</si>
  <si>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</si>
  <si>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</si>
  <si>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</si>
  <si>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</si>
  <si>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</si>
  <si>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</si>
  <si>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</si>
  <si>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</si>
  <si>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</si>
  <si>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</si>
  <si>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</si>
  <si>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</si>
  <si>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</si>
  <si>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</si>
  <si>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</si>
  <si>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</si>
  <si>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</si>
  <si>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</si>
  <si>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</si>
  <si>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</si>
  <si>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</si>
  <si>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</si>
  <si>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</si>
  <si>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</si>
  <si>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</si>
  <si>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</si>
  <si>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</si>
  <si>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</si>
  <si>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</si>
  <si>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</si>
  <si>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</si>
  <si>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</si>
  <si>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</si>
  <si>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</si>
  <si>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</si>
  <si>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</si>
  <si>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</si>
  <si>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</si>
  <si>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</si>
  <si>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</si>
  <si>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</si>
  <si>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</si>
  <si>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</si>
  <si>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</si>
  <si>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</si>
  <si>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</si>
  <si>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</si>
  <si>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</si>
  <si>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</si>
  <si>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</si>
  <si>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</si>
  <si>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</si>
  <si>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</si>
  <si>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</si>
  <si>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</si>
  <si>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</si>
  <si>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</si>
  <si>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</si>
  <si>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</si>
  <si>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</si>
  <si>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</si>
  <si>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</si>
  <si>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</si>
  <si>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</si>
  <si>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</si>
  <si>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</si>
  <si>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</si>
  <si>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</si>
  <si>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</si>
  <si>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</si>
  <si>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</si>
  <si>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</si>
  <si>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</si>
  <si>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</si>
  <si>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</si>
  <si>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</si>
  <si>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</si>
  <si>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</si>
  <si>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</si>
  <si>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</si>
  <si>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</si>
  <si>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</si>
  <si>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</si>
  <si>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</si>
  <si>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</si>
  <si>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</si>
  <si>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</si>
  <si>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</si>
  <si>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</si>
  <si>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</si>
  <si>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</si>
  <si>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</si>
  <si>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</si>
  <si>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</si>
  <si>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</si>
  <si>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</si>
  <si>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</si>
  <si>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</si>
  <si>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</si>
  <si>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</si>
  <si>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</si>
  <si>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</si>
  <si>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</si>
  <si>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</si>
  <si>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</si>
  <si>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</si>
  <si>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</si>
  <si>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</si>
  <si>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</si>
  <si>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</si>
  <si>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</si>
  <si>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</si>
  <si>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</si>
  <si>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</si>
  <si>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</si>
  <si>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</si>
  <si>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</si>
  <si>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</si>
  <si>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</si>
  <si>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</si>
  <si>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</si>
  <si>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</si>
  <si>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</si>
  <si>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</si>
  <si>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</si>
  <si>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</si>
  <si>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</si>
  <si>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</si>
  <si>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</si>
  <si>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</si>
  <si>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</si>
  <si>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</si>
  <si>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</si>
  <si>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</si>
  <si>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</si>
  <si>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</si>
  <si>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</si>
  <si>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</si>
  <si>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</si>
  <si>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</si>
  <si>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</si>
  <si>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</si>
  <si>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</si>
  <si>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</si>
  <si>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</si>
  <si>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</si>
  <si>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</si>
  <si>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</si>
  <si>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</si>
  <si>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</si>
  <si>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</si>
  <si>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</si>
  <si>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</si>
  <si>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</si>
  <si>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</si>
  <si>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</si>
  <si>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</si>
  <si>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</si>
  <si>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</si>
  <si>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</si>
  <si>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</si>
  <si>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</si>
  <si>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</si>
  <si>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</si>
  <si>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</si>
  <si>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</si>
  <si>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</si>
  <si>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</si>
  <si>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</si>
  <si>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</si>
  <si>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</si>
  <si>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</si>
  <si>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</si>
  <si>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</si>
  <si>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</si>
  <si>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</si>
  <si>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</si>
  <si>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</si>
  <si>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</si>
  <si>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</si>
  <si>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</si>
  <si>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</si>
  <si>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</si>
  <si>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</si>
  <si>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</si>
  <si>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</si>
  <si>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</si>
  <si>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</si>
  <si>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</si>
  <si>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</si>
  <si>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</si>
  <si>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</si>
  <si>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</si>
  <si>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</si>
  <si>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</si>
  <si>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</si>
  <si>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</si>
  <si>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</si>
  <si>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</si>
  <si>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</si>
  <si>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</si>
  <si>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</si>
  <si>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</si>
  <si>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</si>
  <si>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</si>
  <si>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</si>
  <si>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</si>
  <si>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</si>
  <si>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</si>
  <si>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</si>
  <si>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</si>
  <si>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</si>
  <si>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</si>
  <si>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</si>
  <si>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</si>
  <si>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</si>
  <si>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</si>
  <si>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</si>
  <si>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</si>
  <si>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</si>
  <si>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</si>
  <si>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</si>
  <si>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</si>
  <si>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</si>
  <si>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</si>
  <si>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</si>
  <si>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</si>
  <si>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</si>
  <si>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</si>
  <si>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</si>
  <si>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</si>
  <si>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</si>
  <si>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</si>
  <si>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</si>
  <si>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</si>
  <si>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</si>
  <si>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</si>
  <si>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</si>
  <si>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</si>
  <si>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</si>
  <si>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</si>
  <si>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</si>
  <si>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</si>
  <si>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</si>
  <si>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</si>
  <si>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</si>
  <si>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</si>
  <si>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</si>
  <si>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</si>
  <si>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</si>
  <si>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</si>
  <si>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</si>
  <si>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</si>
  <si>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</si>
  <si>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</si>
  <si>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</si>
  <si>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</si>
  <si>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</si>
  <si>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</si>
  <si>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</si>
  <si>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</si>
  <si>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</si>
  <si>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</si>
  <si>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</si>
  <si>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</si>
  <si>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</si>
  <si>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</si>
  <si>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</si>
  <si>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</si>
  <si>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</si>
  <si>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</si>
  <si>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</si>
  <si>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</si>
  <si>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</si>
  <si>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</si>
  <si>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</si>
  <si>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</si>
  <si>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</si>
  <si>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</si>
  <si>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</si>
  <si>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</si>
  <si>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</si>
  <si>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</si>
  <si>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</si>
  <si>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</si>
  <si>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</si>
  <si>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</si>
  <si>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</si>
  <si>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</si>
  <si>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</si>
  <si>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</si>
  <si>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</si>
  <si>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</si>
  <si>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</si>
  <si>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</si>
  <si>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</si>
  <si>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</si>
  <si>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</si>
  <si>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</si>
  <si>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</si>
  <si>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</si>
  <si>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</si>
  <si>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</si>
  <si>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</si>
  <si>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</si>
  <si>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</si>
  <si>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</si>
  <si>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</si>
  <si>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</si>
  <si>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</si>
  <si>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</si>
  <si>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</si>
  <si>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</si>
  <si>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</si>
  <si>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</si>
  <si>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</si>
  <si>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</si>
  <si>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</si>
  <si>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</si>
  <si>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</si>
  <si>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</si>
  <si>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</si>
  <si>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</si>
  <si>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</si>
  <si>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</si>
  <si>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</si>
  <si>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</si>
  <si>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</si>
  <si>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</si>
  <si>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</si>
  <si>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</si>
  <si>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</si>
  <si>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</si>
  <si>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</si>
  <si>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</si>
  <si>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</si>
  <si>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</si>
  <si>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</si>
  <si>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</si>
  <si>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</si>
  <si>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</si>
  <si>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</si>
  <si>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</si>
  <si>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</si>
  <si>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</si>
  <si>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</si>
  <si>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</si>
  <si>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</si>
  <si>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</si>
  <si>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</si>
  <si>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</si>
  <si>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</si>
  <si>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</si>
  <si>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</si>
  <si>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</si>
  <si>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</si>
  <si>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</si>
  <si>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</si>
  <si>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</si>
  <si>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</si>
  <si>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</si>
  <si>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</si>
  <si>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</si>
  <si>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</si>
  <si>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</si>
  <si>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</si>
  <si>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</si>
  <si>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</si>
  <si>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</si>
  <si>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</si>
  <si>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</si>
  <si>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</si>
  <si>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</si>
  <si>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</si>
  <si>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</si>
  <si>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</si>
  <si>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</si>
  <si>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</si>
  <si>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</si>
  <si>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</si>
  <si>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</si>
  <si>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</si>
  <si>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</si>
  <si>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</si>
  <si>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</si>
  <si>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</si>
  <si>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</si>
  <si>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</si>
  <si>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</si>
  <si>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</si>
  <si>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</si>
  <si>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</si>
  <si>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</si>
  <si>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</si>
  <si>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</si>
  <si>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</si>
  <si>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</si>
  <si>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</si>
  <si>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</si>
  <si>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</si>
  <si>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</si>
  <si>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</si>
  <si>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</si>
  <si>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</si>
  <si>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</si>
  <si>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</si>
  <si>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</si>
  <si>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</si>
  <si>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</si>
  <si>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</si>
  <si>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</si>
  <si>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</si>
  <si>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</si>
  <si>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</si>
  <si>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</si>
  <si>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</si>
  <si>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</si>
  <si>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</si>
  <si>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</si>
  <si>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</si>
  <si>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</si>
  <si>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</si>
  <si>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</si>
  <si>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</si>
  <si>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</si>
  <si>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</si>
  <si>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</si>
  <si>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</si>
  <si>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</si>
  <si>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</si>
  <si>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</si>
  <si>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</si>
  <si>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</si>
  <si>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</si>
  <si>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</si>
  <si>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</si>
  <si>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</si>
  <si>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</si>
  <si>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</si>
  <si>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</si>
  <si>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</si>
  <si>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</si>
  <si>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</si>
  <si>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</si>
  <si>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</si>
  <si>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</si>
  <si>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</si>
  <si>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</si>
  <si>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</si>
  <si>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</si>
  <si>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</si>
  <si>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</si>
  <si>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</si>
  <si>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</si>
  <si>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</si>
  <si>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</si>
  <si>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</si>
  <si>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</si>
  <si>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</si>
  <si>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</si>
  <si>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</si>
  <si>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</si>
  <si>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</si>
  <si>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</si>
  <si>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</si>
  <si>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</si>
  <si>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</si>
  <si>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</si>
  <si>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</si>
  <si>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</si>
  <si>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</si>
  <si>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</si>
  <si>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</si>
  <si>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</si>
  <si>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</si>
  <si>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</si>
  <si>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</si>
  <si>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</si>
  <si>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</si>
  <si>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</si>
  <si>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</si>
  <si>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</si>
  <si>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</si>
  <si>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</si>
  <si>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</si>
  <si>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</si>
  <si>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</si>
  <si>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</si>
  <si>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</si>
  <si>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</si>
  <si>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</si>
  <si>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</si>
  <si>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</si>
  <si>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</si>
  <si>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</si>
  <si>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</si>
  <si>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</si>
  <si>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</si>
  <si>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</si>
  <si>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</si>
  <si>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</si>
  <si>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</si>
  <si>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</si>
  <si>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</si>
  <si>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</si>
  <si>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</si>
  <si>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</si>
  <si>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</si>
  <si>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</si>
  <si>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</si>
  <si>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</si>
  <si>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</si>
  <si>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</si>
  <si>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</si>
  <si>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</si>
  <si>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</si>
  <si>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</si>
  <si>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</si>
  <si>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</si>
  <si>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</si>
  <si>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</si>
  <si>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</si>
  <si>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</si>
  <si>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</si>
  <si>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</si>
  <si>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</si>
  <si>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</si>
  <si>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</si>
  <si>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</si>
  <si>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</si>
  <si>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</si>
  <si>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</si>
  <si>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</si>
  <si>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</si>
  <si>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</si>
  <si>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</si>
  <si>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</si>
  <si>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</si>
  <si>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</si>
  <si>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</si>
  <si>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</si>
  <si>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</si>
  <si>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</si>
  <si>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</si>
  <si>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</si>
  <si>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</si>
  <si>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</si>
  <si>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</si>
  <si>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</si>
  <si>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</si>
  <si>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</si>
  <si>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</si>
  <si>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</si>
  <si>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</si>
  <si>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</si>
  <si>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</si>
  <si>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</si>
  <si>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</si>
  <si>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</si>
  <si>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</si>
  <si>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</si>
  <si>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</si>
  <si>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</si>
  <si>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</si>
  <si>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</si>
  <si>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</si>
  <si>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</si>
  <si>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</si>
  <si>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</si>
  <si>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</si>
  <si>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</si>
  <si>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</si>
  <si>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</si>
  <si>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</si>
  <si>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</si>
  <si>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</si>
  <si>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</si>
  <si>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</si>
  <si>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</si>
  <si>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</si>
  <si>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</si>
  <si>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</si>
  <si>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</si>
  <si>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</si>
  <si>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</si>
  <si>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</si>
  <si>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</si>
  <si>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</si>
  <si>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</si>
  <si>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</si>
  <si>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</si>
  <si>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</si>
  <si>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</si>
  <si>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</si>
  <si>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</si>
  <si>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</si>
  <si>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</si>
  <si>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</si>
  <si>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</si>
  <si>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</si>
  <si>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</si>
  <si>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</si>
  <si>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</si>
  <si>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</si>
  <si>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</si>
  <si>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</si>
  <si>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</si>
  <si>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</si>
  <si>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</si>
  <si>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</si>
  <si>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</si>
  <si>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</si>
  <si>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</si>
  <si>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</si>
  <si>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</si>
  <si>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</si>
  <si>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</si>
  <si>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</si>
  <si>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</si>
  <si>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</si>
  <si>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</si>
  <si>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</si>
  <si>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</si>
  <si>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</si>
  <si>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</si>
  <si>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</si>
  <si>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</si>
  <si>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</si>
  <si>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</si>
  <si>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</si>
  <si>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</si>
  <si>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</si>
  <si>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</si>
  <si>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</si>
  <si>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</si>
  <si>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</si>
  <si>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</si>
  <si>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</si>
  <si>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</si>
  <si>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</si>
  <si>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</si>
  <si>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</si>
  <si>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</si>
  <si>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</si>
  <si>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</si>
  <si>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</si>
  <si>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</si>
  <si>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</si>
  <si>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</si>
  <si>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</si>
  <si>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</si>
  <si>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</si>
  <si>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</si>
  <si>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</si>
  <si>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</si>
  <si>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</si>
  <si>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</si>
  <si>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</si>
  <si>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</si>
  <si>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</si>
  <si>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</si>
  <si>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</si>
  <si>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</si>
  <si>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</si>
  <si>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</si>
  <si>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</si>
  <si>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</si>
  <si>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</si>
  <si>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</si>
  <si>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</si>
  <si>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</si>
  <si>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</si>
  <si>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</si>
  <si>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</si>
  <si>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</si>
  <si>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</si>
  <si>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</si>
  <si>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</si>
  <si>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</si>
  <si>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</si>
  <si>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</si>
  <si>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</si>
  <si>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</si>
  <si>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</si>
  <si>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</si>
  <si>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</si>
  <si>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</si>
  <si>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</si>
  <si>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</si>
  <si>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</si>
  <si>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</si>
  <si>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</si>
  <si>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</si>
  <si>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</si>
  <si>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</si>
  <si>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</si>
  <si>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</si>
  <si>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</si>
  <si>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</si>
  <si>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</si>
  <si>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</si>
  <si>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</si>
  <si>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</si>
  <si>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</si>
  <si>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</si>
  <si>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</si>
  <si>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</si>
  <si>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</si>
  <si>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</si>
  <si>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</si>
  <si>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</si>
  <si>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</si>
  <si>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</si>
  <si>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</si>
  <si>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</si>
  <si>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</si>
  <si>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</si>
  <si>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</si>
  <si>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</si>
  <si>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</si>
  <si>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</si>
  <si>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</si>
  <si>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</si>
  <si>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</si>
  <si>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</si>
  <si>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</si>
  <si>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</si>
  <si>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</si>
  <si>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</si>
  <si>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</si>
  <si>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</si>
  <si>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</si>
  <si>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</si>
  <si>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</si>
  <si>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</si>
  <si>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</si>
  <si>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</si>
  <si>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</si>
  <si>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</si>
  <si>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</si>
  <si>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</si>
  <si>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</si>
  <si>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</si>
  <si>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</si>
  <si>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</si>
  <si>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</si>
  <si>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</si>
  <si>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</si>
  <si>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</si>
  <si>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</si>
  <si>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</si>
  <si>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</si>
  <si>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</si>
  <si>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</si>
  <si>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</si>
  <si>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</si>
  <si>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</si>
  <si>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</si>
  <si>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</si>
  <si>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</si>
  <si>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</si>
  <si>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</si>
  <si>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</si>
  <si>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</si>
  <si>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</si>
  <si>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</si>
  <si>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</si>
  <si>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</si>
  <si>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</si>
  <si>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</si>
  <si>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</si>
  <si>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</si>
  <si>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</si>
  <si>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</si>
  <si>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</si>
  <si>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</si>
  <si>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</si>
  <si>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</si>
  <si>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</si>
  <si>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</si>
  <si>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</si>
  <si>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</si>
  <si>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</si>
  <si>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</si>
  <si>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</si>
  <si>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</si>
  <si>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</si>
  <si>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</si>
  <si>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</si>
  <si>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</si>
  <si>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</si>
  <si>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</si>
  <si>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</si>
  <si>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</si>
  <si>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</si>
  <si>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</si>
  <si>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</si>
  <si>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</si>
  <si>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</si>
  <si>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</si>
  <si>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</si>
  <si>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</si>
  <si>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</si>
  <si>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</si>
  <si>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</si>
  <si>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</si>
  <si>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</si>
  <si>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</si>
  <si>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</si>
  <si>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</si>
  <si>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</si>
  <si>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</si>
  <si>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</si>
  <si>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</si>
  <si>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</si>
  <si>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</si>
  <si>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</si>
  <si>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</si>
  <si>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</si>
  <si>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</si>
  <si>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</si>
  <si>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</si>
  <si>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</si>
  <si>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</si>
  <si>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</si>
  <si>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</si>
  <si>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</si>
  <si>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</si>
  <si>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</si>
  <si>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</si>
  <si>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</si>
  <si>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</si>
  <si>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</si>
  <si>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</si>
  <si>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</si>
  <si>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</si>
  <si>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</si>
  <si>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</si>
  <si>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</si>
  <si>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</si>
  <si>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</si>
  <si>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</si>
  <si>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</si>
  <si>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</si>
  <si>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</si>
  <si>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</si>
  <si>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</si>
  <si>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</si>
  <si>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</si>
  <si>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</si>
  <si>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</si>
  <si>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</si>
  <si>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</si>
  <si>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</si>
  <si>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</si>
  <si>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</si>
  <si>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</si>
  <si>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</si>
  <si>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</si>
  <si>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</si>
  <si>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</si>
  <si>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</si>
  <si>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</si>
  <si>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</si>
  <si>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</si>
  <si>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</si>
  <si>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</si>
  <si>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</si>
  <si>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</si>
  <si>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</si>
  <si>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</si>
  <si>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</si>
  <si>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</si>
  <si>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</si>
  <si>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</si>
  <si>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</si>
  <si>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</si>
  <si>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</si>
  <si>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</si>
  <si>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</si>
  <si>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</si>
  <si>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</si>
  <si>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</si>
  <si>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</si>
  <si>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</si>
  <si>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</si>
  <si>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</si>
  <si>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</si>
  <si>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</si>
  <si>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</si>
  <si>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</si>
  <si>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</si>
  <si>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</si>
  <si>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</si>
  <si>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</si>
  <si>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</si>
  <si>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</si>
  <si>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</si>
  <si>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</si>
  <si>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</si>
  <si>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</si>
  <si>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</si>
  <si>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</si>
  <si>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</si>
  <si>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</si>
  <si>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</si>
  <si>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</si>
  <si>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</si>
  <si>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</si>
  <si>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</si>
  <si>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</si>
  <si>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</si>
  <si>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</si>
  <si>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</si>
  <si>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</si>
  <si>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</si>
  <si>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</si>
  <si>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</si>
  <si>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</si>
  <si>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</si>
  <si>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</si>
  <si>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</si>
  <si>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</si>
  <si>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</si>
  <si>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</si>
  <si>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</si>
  <si>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</si>
  <si>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</si>
  <si>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</si>
  <si>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</si>
  <si>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</si>
  <si>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</si>
  <si>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</si>
  <si>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</si>
  <si>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</si>
  <si>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</si>
  <si>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</si>
  <si>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</si>
  <si>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</si>
  <si>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</si>
  <si>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</si>
  <si>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</si>
  <si>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</si>
  <si>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</si>
  <si>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</si>
  <si>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</si>
  <si>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</si>
  <si>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</si>
  <si>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</si>
  <si>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</si>
  <si>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</si>
  <si>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</si>
  <si>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</si>
  <si>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</si>
  <si>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</si>
  <si>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</si>
  <si>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</si>
  <si>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</si>
  <si>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</si>
  <si>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</si>
  <si>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</si>
  <si>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</si>
  <si>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</si>
  <si>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</si>
  <si>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</si>
  <si>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</si>
  <si>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</si>
  <si>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</si>
  <si>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</si>
  <si>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</si>
  <si>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</si>
  <si>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</si>
  <si>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</si>
  <si>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</si>
  <si>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</si>
  <si>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</si>
  <si>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</si>
  <si>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</si>
  <si>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</si>
  <si>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</si>
  <si>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</si>
  <si>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</si>
  <si>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</si>
  <si>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</si>
  <si>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</si>
  <si>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</si>
  <si>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</si>
  <si>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</si>
  <si>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</si>
  <si>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</si>
  <si>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</si>
  <si>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</si>
  <si>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</si>
  <si>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</si>
  <si>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</si>
  <si>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</si>
  <si>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</si>
  <si>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</si>
  <si>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</si>
  <si>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</si>
  <si>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</si>
  <si>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</si>
  <si>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</si>
  <si>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</si>
  <si>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</si>
  <si>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</si>
  <si>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</si>
  <si>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</si>
  <si>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</si>
  <si>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</si>
  <si>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</si>
  <si>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</si>
  <si>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</si>
  <si>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</si>
  <si>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</si>
  <si>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</si>
  <si>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</si>
  <si>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</si>
  <si>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</si>
  <si>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</si>
  <si>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</si>
  <si>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</si>
  <si>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</si>
  <si>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</si>
  <si>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</si>
  <si>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</si>
  <si>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</si>
  <si>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</si>
  <si>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</si>
  <si>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</si>
  <si>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</si>
  <si>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</si>
  <si>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</si>
  <si>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</si>
  <si>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</si>
  <si>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</si>
  <si>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</si>
  <si>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</si>
  <si>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</si>
  <si>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</si>
  <si>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</si>
  <si>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</si>
  <si>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</si>
  <si>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</si>
  <si>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</si>
  <si>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</si>
  <si>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</si>
  <si>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</si>
  <si>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</si>
  <si>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</si>
  <si>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</si>
  <si>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</si>
  <si>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</si>
  <si>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</si>
  <si>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</si>
  <si>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</si>
  <si>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</si>
  <si>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</si>
  <si>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</si>
  <si>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</si>
  <si>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</si>
  <si>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</si>
  <si>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</si>
  <si>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</si>
  <si>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</si>
  <si>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</si>
  <si>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</si>
  <si>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</si>
  <si>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</si>
  <si>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</si>
  <si>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</si>
  <si>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</si>
  <si>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</si>
  <si>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</si>
  <si>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</si>
  <si>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</si>
  <si>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</si>
  <si>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</si>
  <si>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</si>
  <si>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</si>
  <si>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</si>
  <si>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</si>
  <si>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</si>
  <si>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</si>
  <si>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</si>
  <si>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</si>
  <si>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</si>
  <si>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</si>
  <si>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</si>
  <si>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</si>
  <si>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</si>
  <si>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</si>
  <si>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</si>
  <si>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</si>
  <si>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</si>
  <si>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</si>
  <si>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</si>
  <si>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</si>
  <si>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</si>
  <si>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</si>
  <si>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</si>
  <si>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</si>
  <si>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</si>
  <si>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</si>
  <si>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</si>
  <si>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</si>
  <si>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</si>
  <si>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</si>
  <si>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</si>
  <si>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</si>
  <si>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</si>
  <si>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</si>
  <si>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</si>
  <si>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</si>
  <si>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</si>
  <si>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</si>
  <si>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</si>
  <si>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</si>
  <si>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</si>
  <si>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</si>
  <si>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</si>
  <si>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</si>
  <si>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</si>
  <si>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</si>
  <si>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</si>
  <si>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</si>
  <si>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</si>
  <si>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</si>
  <si>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</si>
  <si>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</si>
  <si>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</si>
  <si>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</si>
  <si>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</si>
  <si>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</si>
  <si>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</si>
  <si>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</si>
  <si>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</si>
  <si>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</si>
  <si>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</si>
  <si>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</si>
  <si>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</si>
  <si>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</si>
  <si>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</si>
  <si>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</si>
  <si>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</si>
  <si>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</si>
  <si>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</si>
  <si>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</si>
  <si>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</si>
  <si>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</si>
  <si>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</si>
  <si>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</si>
  <si>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</si>
  <si>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</si>
  <si>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</si>
  <si>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</si>
  <si>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</si>
  <si>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</si>
  <si>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</si>
  <si>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</si>
  <si>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</si>
  <si>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</si>
  <si>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</si>
  <si>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</si>
  <si>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</si>
  <si>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</si>
  <si>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</si>
  <si>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</si>
  <si>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</si>
  <si>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</si>
  <si>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</si>
  <si>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</si>
  <si>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</si>
  <si>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</si>
  <si>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</si>
  <si>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</si>
  <si>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</si>
  <si>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</si>
  <si>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</si>
  <si>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</si>
  <si>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</si>
  <si>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</si>
  <si>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</si>
  <si>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</si>
  <si>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</si>
  <si>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</si>
  <si>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</si>
  <si>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</si>
  <si>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</si>
  <si>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</si>
  <si>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</si>
  <si>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</si>
  <si>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</si>
  <si>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</si>
  <si>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</si>
  <si>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</si>
  <si>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</si>
  <si>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</si>
  <si>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</si>
  <si>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</si>
  <si>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</si>
  <si>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</si>
  <si>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</si>
  <si>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</si>
  <si>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</si>
  <si>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</si>
  <si>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</si>
  <si>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</si>
  <si>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</si>
  <si>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</si>
  <si>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</si>
  <si>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</si>
  <si>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</si>
  <si>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</si>
  <si>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</si>
  <si>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</si>
  <si>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</si>
  <si>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</si>
  <si>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</si>
  <si>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</si>
  <si>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</si>
  <si>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</si>
  <si>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</si>
  <si>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</si>
  <si>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</si>
  <si>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</si>
  <si>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</si>
  <si>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</si>
  <si>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</si>
  <si>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</si>
  <si>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</si>
  <si>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</si>
  <si>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</si>
  <si>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</si>
  <si>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</si>
  <si>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</si>
  <si>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</si>
  <si>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</si>
  <si>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</si>
  <si>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</si>
  <si>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</si>
  <si>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</si>
  <si>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</si>
  <si>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</si>
  <si>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</si>
  <si>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</si>
  <si>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</si>
  <si>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</si>
  <si>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</si>
  <si>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</si>
  <si>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</si>
  <si>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</si>
  <si>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</si>
  <si>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</si>
  <si>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</si>
  <si>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</si>
  <si>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</si>
  <si>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</si>
  <si>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</si>
  <si>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</si>
  <si>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</si>
  <si>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</si>
  <si>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</si>
  <si>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</si>
  <si>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</si>
  <si>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</si>
  <si>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</si>
  <si>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</si>
  <si>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</si>
  <si>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</si>
  <si>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</si>
  <si>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</si>
  <si>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</si>
  <si>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</si>
  <si>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</si>
  <si>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</si>
  <si>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</si>
  <si>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</si>
  <si>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</si>
  <si>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</si>
  <si>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</si>
  <si>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</si>
  <si>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</si>
  <si>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</si>
  <si>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</si>
  <si>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</si>
  <si>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</si>
  <si>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</si>
  <si>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</si>
  <si>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</si>
  <si>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</si>
  <si>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</si>
  <si>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</si>
  <si>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</si>
  <si>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</si>
  <si>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</si>
  <si>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</si>
  <si>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</si>
  <si>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</si>
  <si>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</si>
  <si>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</si>
  <si>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</si>
  <si>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</si>
  <si>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</si>
  <si>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</si>
  <si>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</si>
  <si>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</si>
  <si>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</si>
  <si>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</si>
  <si>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</si>
  <si>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</si>
  <si>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</si>
  <si>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</si>
  <si>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</si>
  <si>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</si>
  <si>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</si>
  <si>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</si>
  <si>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</si>
  <si>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</si>
  <si>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</si>
  <si>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</si>
  <si>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</si>
  <si>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</si>
  <si>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</si>
  <si>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</si>
  <si>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</si>
  <si>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</si>
  <si>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</si>
  <si>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</si>
  <si>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</si>
  <si>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</si>
  <si>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</si>
  <si>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</si>
  <si>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</si>
  <si>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</si>
  <si>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</si>
  <si>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</si>
  <si>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</si>
  <si>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</si>
  <si>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</si>
  <si>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</si>
  <si>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</si>
  <si>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</si>
  <si>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</si>
  <si>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</si>
  <si>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</si>
  <si>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</si>
  <si>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</si>
  <si>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</si>
  <si>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</si>
  <si>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</si>
  <si>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</si>
  <si>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</si>
  <si>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</si>
  <si>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</si>
  <si>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</si>
  <si>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</si>
  <si>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</si>
  <si>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</si>
  <si>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</si>
  <si>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</si>
  <si>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</si>
  <si>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</si>
  <si>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</si>
  <si>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</si>
  <si>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</si>
  <si>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</si>
  <si>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</si>
  <si>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</si>
  <si>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</si>
  <si>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</si>
  <si>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</si>
  <si>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</si>
  <si>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</si>
  <si>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</si>
  <si>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</si>
  <si>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</si>
  <si>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</si>
  <si>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</si>
  <si>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</si>
  <si>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</si>
  <si>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</si>
  <si>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</si>
  <si>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</si>
  <si>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</si>
  <si>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</si>
  <si>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</si>
  <si>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</si>
  <si>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</si>
  <si>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</si>
  <si>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</si>
  <si>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</si>
  <si>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</si>
  <si>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</si>
  <si>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</si>
  <si>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</si>
  <si>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</si>
  <si>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</si>
  <si>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</si>
  <si>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</si>
  <si>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</si>
  <si>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</si>
  <si>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</si>
  <si>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</si>
  <si>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</si>
  <si>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</si>
  <si>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</si>
  <si>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</si>
  <si>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</si>
  <si>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</si>
  <si>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</si>
  <si>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</si>
  <si>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</si>
  <si>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</si>
  <si>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</si>
  <si>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</si>
  <si>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</si>
  <si>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</si>
  <si>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</si>
  <si>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</si>
  <si>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</si>
  <si>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</si>
  <si>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</si>
  <si>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</si>
  <si>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</si>
  <si>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</si>
  <si>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</si>
  <si>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</si>
  <si>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</si>
  <si>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</si>
  <si>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</si>
  <si>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</si>
  <si>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</si>
  <si>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</si>
  <si>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</si>
  <si>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</si>
  <si>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</si>
  <si>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</si>
  <si>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</si>
  <si>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</si>
  <si>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</si>
  <si>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</si>
  <si>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</si>
  <si>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</si>
  <si>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</si>
  <si>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</si>
  <si>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</si>
  <si>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</si>
  <si>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</si>
  <si>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</si>
  <si>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</si>
  <si>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</si>
  <si>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</si>
  <si>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</si>
  <si>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</si>
  <si>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</si>
  <si>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</si>
  <si>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</si>
  <si>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</si>
  <si>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</si>
  <si>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</si>
  <si>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</si>
  <si>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</si>
  <si>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</si>
  <si>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</si>
  <si>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</si>
  <si>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</si>
  <si>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</si>
  <si>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</si>
  <si>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</si>
  <si>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</si>
  <si>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</si>
  <si>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</si>
  <si>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</si>
  <si>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</si>
  <si>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</si>
  <si>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</si>
  <si>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</si>
  <si>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</si>
  <si>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</si>
  <si>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</si>
  <si>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</si>
  <si>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</si>
  <si>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</si>
  <si>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</si>
  <si>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</si>
  <si>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</si>
  <si>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</si>
  <si>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</si>
  <si>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</si>
  <si>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</si>
  <si>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</si>
  <si>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</si>
  <si>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</si>
  <si>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</si>
  <si>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</si>
  <si>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</si>
  <si>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</si>
  <si>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</si>
  <si>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</si>
  <si>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</si>
  <si>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</si>
  <si>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</si>
  <si>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</si>
  <si>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</si>
  <si>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</si>
  <si>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</si>
  <si>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</si>
  <si>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</si>
  <si>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</si>
  <si>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</si>
  <si>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</si>
  <si>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</si>
  <si>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</si>
  <si>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</si>
  <si>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</si>
  <si>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</si>
  <si>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</si>
  <si>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</si>
  <si>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</si>
  <si>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</si>
  <si>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</si>
  <si>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</si>
  <si>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</si>
  <si>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</si>
  <si>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</si>
  <si>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</si>
  <si>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</si>
  <si>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</si>
  <si>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</si>
  <si>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</si>
  <si>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</si>
  <si>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</si>
  <si>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</si>
  <si>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</si>
  <si>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</si>
  <si>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</si>
  <si>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</si>
  <si>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</si>
  <si>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</si>
  <si>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</si>
  <si>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</si>
  <si>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</si>
  <si>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</si>
  <si>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</si>
  <si>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</si>
  <si>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</si>
  <si>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</si>
  <si>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</si>
  <si>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</si>
  <si>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</si>
  <si>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</si>
  <si>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</si>
  <si>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</si>
  <si>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</si>
  <si>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</si>
  <si>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</si>
  <si>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</si>
  <si>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</si>
  <si>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</si>
  <si>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</si>
  <si>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</si>
  <si>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</si>
  <si>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</si>
  <si>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</si>
  <si>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</si>
  <si>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</si>
  <si>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</si>
  <si>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</si>
  <si>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</si>
  <si>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</si>
  <si>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</si>
  <si>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</si>
  <si>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</si>
  <si>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</si>
  <si>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</si>
  <si>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</si>
  <si>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</si>
  <si>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</si>
  <si>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</si>
  <si>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</si>
  <si>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</si>
  <si>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</si>
  <si>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</si>
  <si>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</si>
  <si>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</si>
  <si>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</si>
  <si>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</si>
  <si>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</si>
  <si>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</si>
  <si>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</si>
  <si>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</si>
  <si>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</si>
  <si>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</si>
  <si>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</si>
  <si>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</si>
  <si>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</si>
  <si>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</si>
  <si>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</si>
  <si>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</si>
  <si>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</si>
  <si>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</si>
  <si>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</si>
  <si>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</si>
  <si>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</si>
  <si>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</si>
  <si>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</si>
  <si>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</si>
  <si>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</si>
  <si>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</si>
  <si>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</si>
  <si>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</si>
  <si>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</si>
  <si>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</si>
  <si>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</si>
  <si>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</si>
  <si>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</si>
  <si>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</si>
  <si>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</si>
  <si>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</si>
  <si>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</si>
  <si>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</si>
  <si>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</si>
  <si>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</si>
  <si>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</si>
  <si>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</si>
  <si>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</si>
  <si>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</si>
  <si>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</si>
  <si>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</si>
  <si>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</si>
  <si>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</si>
  <si>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</si>
  <si>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</si>
  <si>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</si>
  <si>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</si>
  <si>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</si>
  <si>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</si>
  <si>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</si>
  <si>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</si>
  <si>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</si>
  <si>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</si>
  <si>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</si>
  <si>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</si>
  <si>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</si>
  <si>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</si>
  <si>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</si>
  <si>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</si>
  <si>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</si>
  <si>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</si>
  <si>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</si>
  <si>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</si>
  <si>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</si>
  <si>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</si>
  <si>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</si>
  <si>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</si>
  <si>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</si>
  <si>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</si>
  <si>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</si>
  <si>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</si>
  <si>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</si>
  <si>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</si>
  <si>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</si>
  <si>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</si>
  <si>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</si>
  <si>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</si>
  <si>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</si>
  <si>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</si>
  <si>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</si>
  <si>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</si>
  <si>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</si>
  <si>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</si>
  <si>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</si>
  <si>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</si>
  <si>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</si>
  <si>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</si>
  <si>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</si>
  <si>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</si>
  <si>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</si>
  <si>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</si>
  <si>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</si>
  <si>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</si>
  <si>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</si>
  <si>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</si>
  <si>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</si>
  <si>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</si>
  <si>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</si>
  <si>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</si>
  <si>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</si>
  <si>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</si>
  <si>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</si>
  <si>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</si>
  <si>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</si>
  <si>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</si>
  <si>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</si>
  <si>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</si>
  <si>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</si>
  <si>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</si>
  <si>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</si>
  <si>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</si>
  <si>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</si>
  <si>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</si>
  <si>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</si>
  <si>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</si>
  <si>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</si>
  <si>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</si>
  <si>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</si>
  <si>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</si>
  <si>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</si>
  <si>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</si>
  <si>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</si>
  <si>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</si>
  <si>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</si>
  <si>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</si>
  <si>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</si>
  <si>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</si>
  <si>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</si>
  <si>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</si>
  <si>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</si>
  <si>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</si>
  <si>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</si>
  <si>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</si>
  <si>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</si>
  <si>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</si>
  <si>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</si>
  <si>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</si>
  <si>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</si>
  <si>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</si>
  <si>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</si>
  <si>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</si>
  <si>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</si>
  <si>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</si>
  <si>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</si>
  <si>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</si>
  <si>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</si>
  <si>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</si>
  <si>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</si>
  <si>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</si>
  <si>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</si>
  <si>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</si>
  <si>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</si>
  <si>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</si>
  <si>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</si>
  <si>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</si>
  <si>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</si>
  <si>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</si>
  <si>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</si>
  <si>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</si>
  <si>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</si>
  <si>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</si>
  <si>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</si>
  <si>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</si>
  <si>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</si>
  <si>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</si>
  <si>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</si>
  <si>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</si>
  <si>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</si>
  <si>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</si>
  <si>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</si>
  <si>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</si>
  <si>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</si>
  <si>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</si>
  <si>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</si>
  <si>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</si>
  <si>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</si>
  <si>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</si>
  <si>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</si>
  <si>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</si>
  <si>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</si>
  <si>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</si>
  <si>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</si>
  <si>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</si>
  <si>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</si>
  <si>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</si>
  <si>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</si>
  <si>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</si>
  <si>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</si>
  <si>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</si>
  <si>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</si>
  <si>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</si>
  <si>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</si>
  <si>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</si>
  <si>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</si>
  <si>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</si>
  <si>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</si>
  <si>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</si>
  <si>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</si>
  <si>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</si>
  <si>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</si>
  <si>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</si>
  <si>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</si>
  <si>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</si>
  <si>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</si>
  <si>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</si>
  <si>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</si>
  <si>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</si>
  <si>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</si>
  <si>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</si>
  <si>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</si>
  <si>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</si>
  <si>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</si>
  <si>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</si>
  <si>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</si>
  <si>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</si>
  <si>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</si>
  <si>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</si>
  <si>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</si>
  <si>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</si>
  <si>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</si>
  <si>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</si>
  <si>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</si>
  <si>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</si>
  <si>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</si>
  <si>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</si>
  <si>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</si>
  <si>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</si>
  <si>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</si>
  <si>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</si>
  <si>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</si>
  <si>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</si>
  <si>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</si>
  <si>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</si>
  <si>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</si>
  <si>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</si>
  <si>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</si>
  <si>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</si>
  <si>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</si>
  <si>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</si>
  <si>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</si>
  <si>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</si>
  <si>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</si>
  <si>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</si>
  <si>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</si>
  <si>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</si>
  <si>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</si>
  <si>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</si>
  <si>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</si>
  <si>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</si>
  <si>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</si>
  <si>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</si>
  <si>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</si>
  <si>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</si>
  <si>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</si>
  <si>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</si>
  <si>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</si>
  <si>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</si>
  <si>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</si>
  <si>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</si>
  <si>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</si>
  <si>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</si>
  <si>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</si>
  <si>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</si>
  <si>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</si>
  <si>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</si>
  <si>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</si>
  <si>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</si>
  <si>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</si>
  <si>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</si>
  <si>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</si>
  <si>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</si>
  <si>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</si>
  <si>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</si>
  <si>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</si>
  <si>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</si>
  <si>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</si>
  <si>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</si>
  <si>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</si>
  <si>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</si>
  <si>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</si>
  <si>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</si>
  <si>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</si>
  <si>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</si>
  <si>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</si>
  <si>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</si>
  <si>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</si>
  <si>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</si>
  <si>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</si>
  <si>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</si>
  <si>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</si>
  <si>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</si>
  <si>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</si>
  <si>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</si>
  <si>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</si>
  <si>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</si>
  <si>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</si>
  <si>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</si>
  <si>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</si>
  <si>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</si>
  <si>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</si>
  <si>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</si>
  <si>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</si>
  <si>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</si>
  <si>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</si>
  <si>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</si>
  <si>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</si>
  <si>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</si>
  <si>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</si>
  <si>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</si>
  <si>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</si>
  <si>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</si>
  <si>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</si>
  <si>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</si>
  <si>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</si>
  <si>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</si>
  <si>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</si>
  <si>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</si>
  <si>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</si>
  <si>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</si>
  <si>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</si>
  <si>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</si>
  <si>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</si>
  <si>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</si>
  <si>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</si>
  <si>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</si>
  <si>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</si>
  <si>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</si>
  <si>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</si>
  <si>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</si>
  <si>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</si>
  <si>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</si>
  <si>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</si>
  <si>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</si>
  <si>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</si>
  <si>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</si>
  <si>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</si>
  <si>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</si>
  <si>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</si>
  <si>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</si>
  <si>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</si>
  <si>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</si>
  <si>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</si>
  <si>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</si>
  <si>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</si>
  <si>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</si>
  <si>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</si>
  <si>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</si>
  <si>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</si>
  <si>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</si>
  <si>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</si>
  <si>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</si>
  <si>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</si>
  <si>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</si>
  <si>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</si>
  <si>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</si>
  <si>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</si>
  <si>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</si>
  <si>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</si>
  <si>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</si>
  <si>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</si>
  <si>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</si>
  <si>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</si>
  <si>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</si>
  <si>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</si>
  <si>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</si>
  <si>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</si>
  <si>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</si>
  <si>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</si>
  <si>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</si>
  <si>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</si>
  <si>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</si>
  <si>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</si>
  <si>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</si>
  <si>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</si>
  <si>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</si>
  <si>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</si>
  <si>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</si>
  <si>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</si>
  <si>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</si>
  <si>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</si>
  <si>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</si>
  <si>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</si>
  <si>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</si>
  <si>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</si>
  <si>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</si>
  <si>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</si>
  <si>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</si>
  <si>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</si>
  <si>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</si>
  <si>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</si>
  <si>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</si>
  <si>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</si>
  <si>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</si>
  <si>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</si>
  <si>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</si>
  <si>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</si>
  <si>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</si>
  <si>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</si>
  <si>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</si>
  <si>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</si>
  <si>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</si>
  <si>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</si>
  <si>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</si>
  <si>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</si>
  <si>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</si>
  <si>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</si>
  <si>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</si>
  <si>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</si>
  <si>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</si>
  <si>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</si>
  <si>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</si>
  <si>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</si>
  <si>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</si>
  <si>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</si>
  <si>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</si>
  <si>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</si>
  <si>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</si>
  <si>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</si>
  <si>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</si>
  <si>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</si>
  <si>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</si>
  <si>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</si>
  <si>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</si>
  <si>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</si>
  <si>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</si>
  <si>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</si>
  <si>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</si>
  <si>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</si>
  <si>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</si>
  <si>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</si>
  <si>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</si>
  <si>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</si>
  <si>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</si>
  <si>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</si>
  <si>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</si>
  <si>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</si>
  <si>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</si>
  <si>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</si>
  <si>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</si>
  <si>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</si>
  <si>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</si>
  <si>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</si>
  <si>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</si>
  <si>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</si>
  <si>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</si>
  <si>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</si>
  <si>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</si>
  <si>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</si>
  <si>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</si>
  <si>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</si>
  <si>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</si>
  <si>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</si>
  <si>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</si>
  <si>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</si>
  <si>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</si>
  <si>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</si>
  <si>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</si>
  <si>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</si>
  <si>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</si>
  <si>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</si>
  <si>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</si>
  <si>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</si>
  <si>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</si>
  <si>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</si>
  <si>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</si>
  <si>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</si>
  <si>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</si>
  <si>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</si>
  <si>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</si>
  <si>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</si>
  <si>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</si>
  <si>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</si>
  <si>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</si>
  <si>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</si>
  <si>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</si>
  <si>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</si>
  <si>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</si>
  <si>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</si>
  <si>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</si>
  <si>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</si>
  <si>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</si>
  <si>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</si>
  <si>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</si>
  <si>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</si>
  <si>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</si>
  <si>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</si>
  <si>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</si>
  <si>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</si>
  <si>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</si>
  <si>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</si>
  <si>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</si>
  <si>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</si>
  <si>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</si>
  <si>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</si>
  <si>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</si>
  <si>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</si>
  <si>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</si>
  <si>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</si>
  <si>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</si>
  <si>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</si>
  <si>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</si>
  <si>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</si>
  <si>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</si>
  <si>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</si>
  <si>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</si>
  <si>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</si>
  <si>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</si>
  <si>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</si>
  <si>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</si>
  <si>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</si>
  <si>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</si>
  <si>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</si>
  <si>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</si>
  <si>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</si>
  <si>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</si>
  <si>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</si>
  <si>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</si>
  <si>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</si>
  <si>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</si>
  <si>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</si>
  <si>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</si>
  <si>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</si>
  <si>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</si>
  <si>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</si>
  <si>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</si>
  <si>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</si>
  <si>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</si>
  <si>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</si>
  <si>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</si>
  <si>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</si>
  <si>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</si>
  <si>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</si>
  <si>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</si>
  <si>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</si>
  <si>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</si>
  <si>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</si>
  <si>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</si>
  <si>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</si>
  <si>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</si>
  <si>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</si>
  <si>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</si>
  <si>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</si>
  <si>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</si>
  <si>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</si>
  <si>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</si>
  <si>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</si>
  <si>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</si>
  <si>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</si>
  <si>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</si>
  <si>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</si>
  <si>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</si>
  <si>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</si>
  <si>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</si>
  <si>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</si>
  <si>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</si>
  <si>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</si>
  <si>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</si>
  <si>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</si>
  <si>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</si>
  <si>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</si>
  <si>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</si>
  <si>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</si>
  <si>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</si>
  <si>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</si>
  <si>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</si>
  <si>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</si>
  <si>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</si>
  <si>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</si>
  <si>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</si>
  <si>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</si>
  <si>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</si>
  <si>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</si>
  <si>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</si>
  <si>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</si>
  <si>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</si>
  <si>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</si>
  <si>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</si>
  <si>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</si>
  <si>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</si>
  <si>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</si>
  <si>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</si>
  <si>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</si>
  <si>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</si>
  <si>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</si>
  <si>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</si>
  <si>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</si>
  <si>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</si>
  <si>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</si>
  <si>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</si>
  <si>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</si>
  <si>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</si>
  <si>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</si>
  <si>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</si>
  <si>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</si>
  <si>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</si>
  <si>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</si>
  <si>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</si>
  <si>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</si>
  <si>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</si>
  <si>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</si>
  <si>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</si>
  <si>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</si>
  <si>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</si>
  <si>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</si>
  <si>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</si>
  <si>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</si>
  <si>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</si>
  <si>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</si>
  <si>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</si>
  <si>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</si>
  <si>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</si>
  <si>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</si>
  <si>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</si>
  <si>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</si>
  <si>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</si>
  <si>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</si>
  <si>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</si>
  <si>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</si>
  <si>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</si>
  <si>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</si>
  <si>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</si>
  <si>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</si>
  <si>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</si>
  <si>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</si>
  <si>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</si>
  <si>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</si>
  <si>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</si>
  <si>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</si>
  <si>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</si>
  <si>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</si>
  <si>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</si>
  <si>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</si>
  <si>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</si>
  <si>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</si>
  <si>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</si>
  <si>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</si>
  <si>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</si>
  <si>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</si>
  <si>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</si>
  <si>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</si>
  <si>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</si>
  <si>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</si>
  <si>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</si>
  <si>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</si>
  <si>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</si>
  <si>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</si>
  <si>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</si>
  <si>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</si>
  <si>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</si>
  <si>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</si>
  <si>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</si>
  <si>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</si>
  <si>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</si>
  <si>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</si>
  <si>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</si>
  <si>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</si>
  <si>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</si>
  <si>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</si>
  <si>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</si>
  <si>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</si>
  <si>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</si>
  <si>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</si>
  <si>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</si>
  <si>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</si>
  <si>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</si>
  <si>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</si>
  <si>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</si>
  <si>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</si>
  <si>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</si>
  <si>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</si>
  <si>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</si>
  <si>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</si>
  <si>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</si>
  <si>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</si>
  <si>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</si>
  <si>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</si>
  <si>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</si>
  <si>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</si>
  <si>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</si>
  <si>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</si>
  <si>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</si>
  <si>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</si>
  <si>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</si>
  <si>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</si>
  <si>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</si>
  <si>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</si>
  <si>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</si>
  <si>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</si>
  <si>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</si>
  <si>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</si>
  <si>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</si>
  <si>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</si>
  <si>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</si>
  <si>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</si>
  <si>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</si>
  <si>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</si>
  <si>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</si>
  <si>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</si>
  <si>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</si>
  <si>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</si>
  <si>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</si>
  <si>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</si>
  <si>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</si>
  <si>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</si>
  <si>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</si>
  <si>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</si>
  <si>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</si>
  <si>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</si>
  <si>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</si>
  <si>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</si>
  <si>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</si>
  <si>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</si>
  <si>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</si>
  <si>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</si>
  <si>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</si>
  <si>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</si>
  <si>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</si>
  <si>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</si>
  <si>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</si>
  <si>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</si>
  <si>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</si>
  <si>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</si>
  <si>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</si>
  <si>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</si>
  <si>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</si>
  <si>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</si>
  <si>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</si>
  <si>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</si>
  <si>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</si>
  <si>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</si>
  <si>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</si>
  <si>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</si>
  <si>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</si>
  <si>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</si>
  <si>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</si>
  <si>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</si>
  <si>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</si>
  <si>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</si>
  <si>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</si>
  <si>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</si>
  <si>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</si>
  <si>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</si>
  <si>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</si>
  <si>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</si>
  <si>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</si>
  <si>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</si>
  <si>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</si>
  <si>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</si>
  <si>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</si>
  <si>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</si>
  <si>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</si>
  <si>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</si>
  <si>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</si>
  <si>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</si>
  <si>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</si>
  <si>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</si>
  <si>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</si>
  <si>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</si>
  <si>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</si>
  <si>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</si>
  <si>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</si>
  <si>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</si>
  <si>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</si>
  <si>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</si>
  <si>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</si>
  <si>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</si>
  <si>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</si>
  <si>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</si>
  <si>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</si>
  <si>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</si>
  <si>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</si>
  <si>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</si>
  <si>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</si>
  <si>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</si>
  <si>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</si>
  <si>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</si>
  <si>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</si>
  <si>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</si>
  <si>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</si>
  <si>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</si>
  <si>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</si>
  <si>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</si>
  <si>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</si>
  <si>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</si>
  <si>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</si>
  <si>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</si>
  <si>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</si>
  <si>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</si>
  <si>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</si>
  <si>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</si>
  <si>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</si>
  <si>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</si>
  <si>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</si>
  <si>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</si>
  <si>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</si>
  <si>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</si>
  <si>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</si>
  <si>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</si>
  <si>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</si>
  <si>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</si>
  <si>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</si>
  <si>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</si>
  <si>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</si>
  <si>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</si>
  <si>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</si>
  <si>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</si>
  <si>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</si>
  <si>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</si>
  <si>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</si>
  <si>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</si>
  <si>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</si>
  <si>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</si>
  <si>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</si>
  <si>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</si>
  <si>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</si>
  <si>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</si>
  <si>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</si>
  <si>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</si>
  <si>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</si>
  <si>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</si>
  <si>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</si>
  <si>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</si>
  <si>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</si>
  <si>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</si>
  <si>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</si>
  <si>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</si>
  <si>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</si>
  <si>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</si>
  <si>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</si>
  <si>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</si>
  <si>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</si>
  <si>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</si>
  <si>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</si>
  <si>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</si>
  <si>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</si>
  <si>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</si>
  <si>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</si>
  <si>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</si>
  <si>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</si>
  <si>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</si>
  <si>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</si>
  <si>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</si>
  <si>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</si>
  <si>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</si>
  <si>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</si>
  <si>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</si>
  <si>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</si>
  <si>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</si>
  <si>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</si>
  <si>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</si>
  <si>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</si>
  <si>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</si>
  <si>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</si>
  <si>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</si>
  <si>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</si>
  <si>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</si>
  <si>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</si>
  <si>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</si>
  <si>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</si>
  <si>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</si>
  <si>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</si>
  <si>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</si>
  <si>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</si>
  <si>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</si>
  <si>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</si>
  <si>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</si>
  <si>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</si>
  <si>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</si>
  <si>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</si>
  <si>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</si>
  <si>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</si>
  <si>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</si>
  <si>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</si>
  <si>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</si>
  <si>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</si>
  <si>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</si>
  <si>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</si>
  <si>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</si>
  <si>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</si>
  <si>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</si>
  <si>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</si>
  <si>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</si>
  <si>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</si>
  <si>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</si>
  <si>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</si>
  <si>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</si>
  <si>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</si>
  <si>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</si>
  <si>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</si>
  <si>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</si>
  <si>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</si>
  <si>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</si>
  <si>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</si>
  <si>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</si>
  <si>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</si>
  <si>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</si>
  <si>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</si>
  <si>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</si>
  <si>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</si>
  <si>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</si>
  <si>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</si>
  <si>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</si>
  <si>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</si>
  <si>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</si>
  <si>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</si>
  <si>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</si>
  <si>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</si>
  <si>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</si>
  <si>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</si>
  <si>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</si>
  <si>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</si>
  <si>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</si>
  <si>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</si>
  <si>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</si>
  <si>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</si>
  <si>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</si>
  <si>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</si>
  <si>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</si>
  <si>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</si>
  <si>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</si>
  <si>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</si>
  <si>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</si>
  <si>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</si>
  <si>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</si>
  <si>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</si>
  <si>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</si>
  <si>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</si>
  <si>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</si>
  <si>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</si>
  <si>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</si>
  <si>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</si>
  <si>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</si>
  <si>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</si>
  <si>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</si>
  <si>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</si>
  <si>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</si>
  <si>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</si>
  <si>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</si>
  <si>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</si>
  <si>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</si>
  <si>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</si>
  <si>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</si>
  <si>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</si>
  <si>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</si>
  <si>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</si>
  <si>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</si>
  <si>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</si>
  <si>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</si>
  <si>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</si>
  <si>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</si>
  <si>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</si>
  <si>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</si>
  <si>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</si>
  <si>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</si>
  <si>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</si>
  <si>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</si>
  <si>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</si>
  <si>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</si>
  <si>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</si>
  <si>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</si>
  <si>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</si>
  <si>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</si>
  <si>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</si>
  <si>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</si>
  <si>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</si>
  <si>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</si>
  <si>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</si>
  <si>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</si>
  <si>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</si>
  <si>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</si>
  <si>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</si>
  <si>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</si>
  <si>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</si>
  <si>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</si>
  <si>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</si>
  <si>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</si>
  <si>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</si>
  <si>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</si>
  <si>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</si>
  <si>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</si>
  <si>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</si>
  <si>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</si>
  <si>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</si>
  <si>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</si>
  <si>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</si>
  <si>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</si>
  <si>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</si>
  <si>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</si>
  <si>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</si>
  <si>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</si>
  <si>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</si>
  <si>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</si>
  <si>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</si>
  <si>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</si>
  <si>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</si>
  <si>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</si>
  <si>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</si>
  <si>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</si>
  <si>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</si>
  <si>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</si>
  <si>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</si>
  <si>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</si>
  <si>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</si>
  <si>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</si>
  <si>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</si>
  <si>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</si>
  <si>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</si>
  <si>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</si>
  <si>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</si>
  <si>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</si>
  <si>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</si>
  <si>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</si>
  <si>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</si>
  <si>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</si>
  <si>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</si>
  <si>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</si>
  <si>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</si>
  <si>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</si>
  <si>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</si>
  <si>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</si>
  <si>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</si>
  <si>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</si>
  <si>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</si>
  <si>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</si>
  <si>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</si>
  <si>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</si>
  <si>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</si>
  <si>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</si>
  <si>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</si>
  <si>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</si>
  <si>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</si>
  <si>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</si>
  <si>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</si>
  <si>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</si>
  <si>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</si>
  <si>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</si>
  <si>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</si>
  <si>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</si>
  <si>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</si>
  <si>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</si>
  <si>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</si>
  <si>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</si>
  <si>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</si>
  <si>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</si>
  <si>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</si>
  <si>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</si>
  <si>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</si>
  <si>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</si>
  <si>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</si>
  <si>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</si>
  <si>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</si>
  <si>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</si>
  <si>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</si>
  <si>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</si>
  <si>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</si>
  <si>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</si>
  <si>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</si>
  <si>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</si>
  <si>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</si>
  <si>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</si>
  <si>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</si>
  <si>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</si>
  <si>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</si>
  <si>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</si>
  <si>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</si>
  <si>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</si>
  <si>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</si>
  <si>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</si>
  <si>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</si>
  <si>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</si>
  <si>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</si>
  <si>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</si>
  <si>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</si>
  <si>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</si>
  <si>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</si>
  <si>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</si>
  <si>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</si>
  <si>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</si>
  <si>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</si>
  <si>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</si>
  <si>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</si>
  <si>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</si>
  <si>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</si>
  <si>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</si>
  <si>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</si>
  <si>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</si>
  <si>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</si>
  <si>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</si>
  <si>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</si>
  <si>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</si>
  <si>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</si>
  <si>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</si>
  <si>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</si>
  <si>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</si>
  <si>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</si>
  <si>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</si>
  <si>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</si>
  <si>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</si>
  <si>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</si>
  <si>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</si>
  <si>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</si>
  <si>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</si>
  <si>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</si>
  <si>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</si>
  <si>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</si>
  <si>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</si>
  <si>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</si>
  <si>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</si>
  <si>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</si>
  <si>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</si>
  <si>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</si>
  <si>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</si>
  <si>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</si>
  <si>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</si>
  <si>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</si>
  <si>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</si>
  <si>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</si>
  <si>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</si>
  <si>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</si>
  <si>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</si>
  <si>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</si>
  <si>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</si>
  <si>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</si>
  <si>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</si>
  <si>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</si>
  <si>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</si>
  <si>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</si>
  <si>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</si>
  <si>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</si>
  <si>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</si>
  <si>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</si>
  <si>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</si>
  <si>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</si>
  <si>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</si>
  <si>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</si>
  <si>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</si>
  <si>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</si>
  <si>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</si>
  <si>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</si>
  <si>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</si>
  <si>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</si>
  <si>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</si>
  <si>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</si>
  <si>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</si>
  <si>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</si>
  <si>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</si>
  <si>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</si>
  <si>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</si>
  <si>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</si>
  <si>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</si>
  <si>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</si>
  <si>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</si>
  <si>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</si>
  <si>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</si>
  <si>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</si>
  <si>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</si>
  <si>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</si>
  <si>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</si>
  <si>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</si>
  <si>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</si>
  <si>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</si>
  <si>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</si>
  <si>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</si>
  <si>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</si>
  <si>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</si>
  <si>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</si>
  <si>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</si>
  <si>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</si>
  <si>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</si>
  <si>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</si>
  <si>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</si>
  <si>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</si>
  <si>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</si>
  <si>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</si>
  <si>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</si>
  <si>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</si>
  <si>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</si>
  <si>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</si>
  <si>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</si>
  <si>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</si>
  <si>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</si>
  <si>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</si>
  <si>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</si>
  <si>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</si>
  <si>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</si>
  <si>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</si>
  <si>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</si>
  <si>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</si>
  <si>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</si>
  <si>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</si>
  <si>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</si>
  <si>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</si>
  <si>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</si>
  <si>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</si>
  <si>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</si>
  <si>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</si>
  <si>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</si>
  <si>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</si>
  <si>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</si>
  <si>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</si>
  <si>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</si>
  <si>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</si>
  <si>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</si>
  <si>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</si>
  <si>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</si>
  <si>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</si>
  <si>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</si>
  <si>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</si>
  <si>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</si>
  <si>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</si>
  <si>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</si>
  <si>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</si>
  <si>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</si>
  <si>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</si>
  <si>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</si>
  <si>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</si>
  <si>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</si>
  <si>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</si>
  <si>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</si>
  <si>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</si>
  <si>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</si>
  <si>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</si>
  <si>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</si>
  <si>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</si>
  <si>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</si>
  <si>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</si>
  <si>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</si>
  <si>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</si>
  <si>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</si>
  <si>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</si>
  <si>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</si>
  <si>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</si>
  <si>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</si>
  <si>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</si>
  <si>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</si>
  <si>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</si>
  <si>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</si>
  <si>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</si>
  <si>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</si>
  <si>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</si>
  <si>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</si>
  <si>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</si>
  <si>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</si>
  <si>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</si>
  <si>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</si>
  <si>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</si>
  <si>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</si>
  <si>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</si>
  <si>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</si>
  <si>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</si>
  <si>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</si>
  <si>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</si>
  <si>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</si>
  <si>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</si>
  <si>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</si>
  <si>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</si>
  <si>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</si>
  <si>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</si>
  <si>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</si>
  <si>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</si>
  <si>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</si>
  <si>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</si>
  <si>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</si>
  <si>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</si>
  <si>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</si>
  <si>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</si>
  <si>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</si>
  <si>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</si>
  <si>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</si>
  <si>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</si>
  <si>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</si>
  <si>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</si>
  <si>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</si>
  <si>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</si>
  <si>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</si>
  <si>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</si>
  <si>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</si>
  <si>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</si>
  <si>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</si>
  <si>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</si>
  <si>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</si>
  <si>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</si>
  <si>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</si>
  <si>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</si>
  <si>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</si>
  <si>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</si>
  <si>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</si>
  <si>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</si>
  <si>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</si>
  <si>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</si>
  <si>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</si>
  <si>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</si>
  <si>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</si>
  <si>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</si>
  <si>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</si>
  <si>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</si>
  <si>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</si>
  <si>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</si>
  <si>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</si>
  <si>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</si>
  <si>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</si>
  <si>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</si>
  <si>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</si>
  <si>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</si>
  <si>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</si>
  <si>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</si>
  <si>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</si>
  <si>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</si>
  <si>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</si>
  <si>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</si>
  <si>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</si>
  <si>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</si>
  <si>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</si>
  <si>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</si>
  <si>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</si>
  <si>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</si>
  <si>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</si>
  <si>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</si>
  <si>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</si>
  <si>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</si>
  <si>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</si>
  <si>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</si>
  <si>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</si>
  <si>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</si>
  <si>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</si>
  <si>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</si>
  <si>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</si>
  <si>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</si>
  <si>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</si>
  <si>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</si>
  <si>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</si>
  <si>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</si>
  <si>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</si>
  <si>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</si>
  <si>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</si>
  <si>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</si>
  <si>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</si>
  <si>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</si>
  <si>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</si>
  <si>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</si>
  <si>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</si>
  <si>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</si>
  <si>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</si>
  <si>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</si>
  <si>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</si>
  <si>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</si>
  <si>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</si>
  <si>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</si>
  <si>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</si>
  <si>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</si>
  <si>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</si>
  <si>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</si>
  <si>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</si>
  <si>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</si>
  <si>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</si>
  <si>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</si>
  <si>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</si>
  <si>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</si>
  <si>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</si>
  <si>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</si>
  <si>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</si>
  <si>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</si>
  <si>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</si>
  <si>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</si>
  <si>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</si>
  <si>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</si>
  <si>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</si>
  <si>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</si>
  <si>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</si>
  <si>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</si>
  <si>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</si>
  <si>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</si>
  <si>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</si>
  <si>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</si>
  <si>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</si>
  <si>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</si>
  <si>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</si>
  <si>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</si>
  <si>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</si>
  <si>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</si>
  <si>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</si>
  <si>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</si>
  <si>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</si>
  <si>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</si>
  <si>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</si>
  <si>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</si>
  <si>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</si>
  <si>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</si>
  <si>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</si>
  <si>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</si>
  <si>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</si>
  <si>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</si>
  <si>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</si>
  <si>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</si>
  <si>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</si>
  <si>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</si>
  <si>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</si>
  <si>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</si>
  <si>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</si>
  <si>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</si>
  <si>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</si>
  <si>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</si>
  <si>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</si>
  <si>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</si>
  <si>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</si>
  <si>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</si>
  <si>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</si>
  <si>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</si>
  <si>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</si>
  <si>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</si>
  <si>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</si>
  <si>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</si>
  <si>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</si>
  <si>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</si>
  <si>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</si>
  <si>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</si>
  <si>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</si>
  <si>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</si>
  <si>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</si>
  <si>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</si>
  <si>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</si>
  <si>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</si>
  <si>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</si>
  <si>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</si>
  <si>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</si>
  <si>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</si>
  <si>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</si>
  <si>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</si>
  <si>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</si>
  <si>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</si>
  <si>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</si>
  <si>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</si>
  <si>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</si>
  <si>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</si>
  <si>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</si>
  <si>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</si>
  <si>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</si>
  <si>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</si>
  <si>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</si>
  <si>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</si>
  <si>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</si>
  <si>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</si>
  <si>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</si>
  <si>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</si>
  <si>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</si>
  <si>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</si>
  <si>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</si>
  <si>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</si>
  <si>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</si>
  <si>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</si>
  <si>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</si>
  <si>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</si>
  <si>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</si>
  <si>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</si>
  <si>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</si>
  <si>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</si>
  <si>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</si>
  <si>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</si>
  <si>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</si>
  <si>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</si>
  <si>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</si>
  <si>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</si>
  <si>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</si>
  <si>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</si>
  <si>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</si>
  <si>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</si>
  <si>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</si>
  <si>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</si>
  <si>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</si>
  <si>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</si>
  <si>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</si>
  <si>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</si>
  <si>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</si>
  <si>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</si>
  <si>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</si>
  <si>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</si>
  <si>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</si>
  <si>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</si>
  <si>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</si>
  <si>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</si>
  <si>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</si>
  <si>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</si>
  <si>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</si>
  <si>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</si>
  <si>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</si>
  <si>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</si>
  <si>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</si>
  <si>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</si>
  <si>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</si>
  <si>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</si>
  <si>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</si>
  <si>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</si>
  <si>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</si>
  <si>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</si>
  <si>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</si>
  <si>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</si>
  <si>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</si>
  <si>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</si>
  <si>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</si>
  <si>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</si>
  <si>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</si>
  <si>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</si>
  <si>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</si>
  <si>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</si>
  <si>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</si>
  <si>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</si>
  <si>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</si>
  <si>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</si>
  <si>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</si>
  <si>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</si>
  <si>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</si>
  <si>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</si>
  <si>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</si>
  <si>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</si>
  <si>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</si>
  <si>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</si>
  <si>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</si>
  <si>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</si>
  <si>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</si>
  <si>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</si>
  <si>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</si>
  <si>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</si>
  <si>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</si>
  <si>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</si>
  <si>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</si>
  <si>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</si>
  <si>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</si>
  <si>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</si>
  <si>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</si>
  <si>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</si>
  <si>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</si>
  <si>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</si>
  <si>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</si>
  <si>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</si>
  <si>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</si>
  <si>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</si>
  <si>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</si>
  <si>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</si>
  <si>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</si>
  <si>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</si>
  <si>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</si>
  <si>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</si>
  <si>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</si>
  <si>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</si>
  <si>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</si>
  <si>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</si>
  <si>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</si>
  <si>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</si>
  <si>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</si>
  <si>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</si>
  <si>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</si>
  <si>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</si>
  <si>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</si>
  <si>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</si>
  <si>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</si>
  <si>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</si>
  <si>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</si>
  <si>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</si>
  <si>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</si>
  <si>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</si>
  <si>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</si>
  <si>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</si>
  <si>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</si>
  <si>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</si>
  <si>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</si>
  <si>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</si>
  <si>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</si>
  <si>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</si>
  <si>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</si>
  <si>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</si>
  <si>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</si>
  <si>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</si>
  <si>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</si>
  <si>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</si>
  <si>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</si>
  <si>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</si>
  <si>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</si>
  <si>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</si>
  <si>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</si>
  <si>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</si>
  <si>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</si>
  <si>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</si>
  <si>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</si>
  <si>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</si>
  <si>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</si>
  <si>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</si>
  <si>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</si>
  <si>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</si>
  <si>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</si>
  <si>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</si>
  <si>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</si>
  <si>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</si>
  <si>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</si>
  <si>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</si>
  <si>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</si>
  <si>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</si>
  <si>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</si>
  <si>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</si>
  <si>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</si>
  <si>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</si>
  <si>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</si>
  <si>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</si>
  <si>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</si>
  <si>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</si>
  <si>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</si>
  <si>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</si>
  <si>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</si>
  <si>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</si>
  <si>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</si>
  <si>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</si>
  <si>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</si>
  <si>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</si>
  <si>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</si>
  <si>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</si>
  <si>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</si>
  <si>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</si>
  <si>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</si>
  <si>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</si>
  <si>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</si>
  <si>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</si>
  <si>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</si>
  <si>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</si>
  <si>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</si>
  <si>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</si>
  <si>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</si>
  <si>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</si>
  <si>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</si>
  <si>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</si>
  <si>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</si>
  <si>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</si>
  <si>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</si>
  <si>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</si>
  <si>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</si>
  <si>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</si>
  <si>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</si>
  <si>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</si>
  <si>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</si>
  <si>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</si>
  <si>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</si>
  <si>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</si>
  <si>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</si>
  <si>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</si>
  <si>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</si>
  <si>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</si>
  <si>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</si>
  <si>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</si>
  <si>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</si>
  <si>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</si>
  <si>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</si>
  <si>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</si>
  <si>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</si>
  <si>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</si>
  <si>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</si>
  <si>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</si>
  <si>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</si>
  <si>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</si>
  <si>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</si>
  <si>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</si>
  <si>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</si>
  <si>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</si>
  <si>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</si>
  <si>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</si>
  <si>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</si>
  <si>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</si>
  <si>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</si>
  <si>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</si>
  <si>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</si>
  <si>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</si>
  <si>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</si>
  <si>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</si>
  <si>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</si>
  <si>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</si>
  <si>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</si>
  <si>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</si>
  <si>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</si>
  <si>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</si>
  <si>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</si>
  <si>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</si>
  <si>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</si>
  <si>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</si>
  <si>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</si>
  <si>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</si>
  <si>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</si>
  <si>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</si>
  <si>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</si>
  <si>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</si>
  <si>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</si>
  <si>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</si>
  <si>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</si>
  <si>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</si>
  <si>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</si>
  <si>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</si>
  <si>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</si>
  <si>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</si>
  <si>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</si>
  <si>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</si>
  <si>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</si>
  <si>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</si>
  <si>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</si>
  <si>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</si>
  <si>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</si>
  <si>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</si>
  <si>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</si>
  <si>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</si>
  <si>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</si>
  <si>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</si>
  <si>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</si>
  <si>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</si>
  <si>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</si>
  <si>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</si>
  <si>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</si>
  <si>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</si>
  <si>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</si>
  <si>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</si>
  <si>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</si>
  <si>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</si>
  <si>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</si>
  <si>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</si>
  <si>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</si>
  <si>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</si>
  <si>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</si>
  <si>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</si>
  <si>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</si>
  <si>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</si>
  <si>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</si>
  <si>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</si>
  <si>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</si>
  <si>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</si>
  <si>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</si>
  <si>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</si>
  <si>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</si>
  <si>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</si>
  <si>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</si>
  <si>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</si>
  <si>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</si>
  <si>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</si>
  <si>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</si>
  <si>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</si>
  <si>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</si>
  <si>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</si>
  <si>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</si>
  <si>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</si>
  <si>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</si>
  <si>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</si>
  <si>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</si>
  <si>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</si>
  <si>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</si>
  <si>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</si>
  <si>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</si>
  <si>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</si>
  <si>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</si>
  <si>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</si>
  <si>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</si>
  <si>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</si>
  <si>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</si>
  <si>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</si>
  <si>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</si>
  <si>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</si>
  <si>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</si>
  <si>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</si>
  <si>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</si>
  <si>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</si>
  <si>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</si>
  <si>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</si>
  <si>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</si>
  <si>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</si>
  <si>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</si>
  <si>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</si>
  <si>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</si>
  <si>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</si>
  <si>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</si>
  <si>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</si>
  <si>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</si>
  <si>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</si>
  <si>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</si>
  <si>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</si>
  <si>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</si>
  <si>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</si>
  <si>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</si>
  <si>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</si>
  <si>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</si>
  <si>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</si>
  <si>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</si>
  <si>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</si>
  <si>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</si>
  <si>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</si>
  <si>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</si>
  <si>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</si>
  <si>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</si>
  <si>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</si>
  <si>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</si>
  <si>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</si>
  <si>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</si>
  <si>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</si>
  <si>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</si>
  <si>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</si>
  <si>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</si>
  <si>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</si>
  <si>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</si>
  <si>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</si>
  <si>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</si>
  <si>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</si>
  <si>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</si>
  <si>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</si>
  <si>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</si>
  <si>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</si>
  <si>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</si>
  <si>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</si>
  <si>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</si>
  <si>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</si>
  <si>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</si>
  <si>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</si>
  <si>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</si>
  <si>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</si>
  <si>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</si>
  <si>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</si>
  <si>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</si>
  <si>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</si>
  <si>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</si>
  <si>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</si>
  <si>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</si>
  <si>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</si>
  <si>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</si>
  <si>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</si>
  <si>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</si>
  <si>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</si>
  <si>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</si>
  <si>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</si>
  <si>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</si>
  <si>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</si>
  <si>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</si>
  <si>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</si>
  <si>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</si>
  <si>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</si>
  <si>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</si>
  <si>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</si>
  <si>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</si>
  <si>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</si>
  <si>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</si>
  <si>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</si>
  <si>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</si>
  <si>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</si>
  <si>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</si>
  <si>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</si>
  <si>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</si>
  <si>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</si>
  <si>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</si>
  <si>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</si>
  <si>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</si>
  <si>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</si>
  <si>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</si>
  <si>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</si>
  <si>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</si>
  <si>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</si>
  <si>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</si>
  <si>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</si>
  <si>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</si>
  <si>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</si>
  <si>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</si>
  <si>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</si>
  <si>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</si>
  <si>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</si>
  <si>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</si>
  <si>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</si>
  <si>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</si>
  <si>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</si>
  <si>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</si>
  <si>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</si>
  <si>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</si>
  <si>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</si>
  <si>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</si>
  <si>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</si>
  <si>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</si>
  <si>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</si>
  <si>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</si>
  <si>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</si>
  <si>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</si>
  <si>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</si>
  <si>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</si>
  <si>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</si>
  <si>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</si>
  <si>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</si>
  <si>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</si>
  <si>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</si>
  <si>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</si>
  <si>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</si>
  <si>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</si>
  <si>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</si>
  <si>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</si>
  <si>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</si>
  <si>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</si>
  <si>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</si>
  <si>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</si>
  <si>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</si>
  <si>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</si>
  <si>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</si>
  <si>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</si>
  <si>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</si>
  <si>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</si>
  <si>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</si>
  <si>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</si>
  <si>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</si>
  <si>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</si>
  <si>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</si>
  <si>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</si>
  <si>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</si>
  <si>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</si>
  <si>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</si>
  <si>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</si>
  <si>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</si>
  <si>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</si>
  <si>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</si>
  <si>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</si>
  <si>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</si>
  <si>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</si>
  <si>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</si>
  <si>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</si>
  <si>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</si>
  <si>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</si>
  <si>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</si>
  <si>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</si>
  <si>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</si>
  <si>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</si>
  <si>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</si>
  <si>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</si>
  <si>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</si>
  <si>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</si>
  <si>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</si>
  <si>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</si>
  <si>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</si>
  <si>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</si>
  <si>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</si>
  <si>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</si>
  <si>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</si>
  <si>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</si>
  <si>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</si>
  <si>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</si>
  <si>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</si>
  <si>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</si>
  <si>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</si>
  <si>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</si>
  <si>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</si>
  <si>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</si>
  <si>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</si>
  <si>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</si>
  <si>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</si>
  <si>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</si>
  <si>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</si>
  <si>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</si>
  <si>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</si>
  <si>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FRESQUEL</t>
  </si>
  <si>
    <t xml:space="preserve">NOM_PRELEV_DETERM</t>
  </si>
  <si>
    <t xml:space="preserve">AQUASCOP BIOLOGIE site de Monptellier</t>
  </si>
  <si>
    <t xml:space="preserve">LB_STATION</t>
  </si>
  <si>
    <t xml:space="preserve">FRESQUEL A VILLEMOUSTAUSSOU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</si>
  <si>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</si>
  <si>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</si>
  <si>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</si>
  <si>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</si>
  <si>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</si>
  <si>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</si>
  <si>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</si>
  <si>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</si>
  <si>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</si>
  <si>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</si>
  <si>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</si>
  <si>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</si>
  <si>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</si>
  <si>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</si>
  <si>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</si>
  <si>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</si>
  <si>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</si>
  <si>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</si>
  <si>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</si>
  <si>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</si>
  <si>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</si>
  <si>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</si>
  <si>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</si>
  <si>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</si>
  <si>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</si>
  <si>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</si>
  <si>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</si>
  <si>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</si>
  <si>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</si>
  <si>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</si>
  <si>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</si>
  <si>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</si>
  <si>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</si>
  <si>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</si>
  <si>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</si>
  <si>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</si>
  <si>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</si>
  <si>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</si>
  <si>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</si>
  <si>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</si>
  <si>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</si>
  <si>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</si>
  <si>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</si>
  <si>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</si>
  <si>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</si>
  <si>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</si>
  <si>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</si>
  <si>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</si>
  <si>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</si>
  <si>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</si>
  <si>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</si>
  <si>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</si>
  <si>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</si>
  <si>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</si>
  <si>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</si>
  <si>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</si>
  <si>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</si>
  <si>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</si>
  <si>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</si>
  <si>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</si>
  <si>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</si>
  <si>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</si>
  <si>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</si>
  <si>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</si>
  <si>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</si>
  <si>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</si>
  <si>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</si>
  <si>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</si>
  <si>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</si>
  <si>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</si>
  <si>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</si>
  <si>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</si>
  <si>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</si>
  <si>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</si>
  <si>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</si>
  <si>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</si>
  <si>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</si>
  <si>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</si>
  <si>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</si>
  <si>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</si>
  <si>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</si>
  <si>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trouble, présence d'écume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</si>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</sst>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648359</v>
      </c>
      <c r="G10" s="25"/>
      <c r="H10" s="25"/>
    </row>
    <row r="11" customFormat="false" ht="15" hidden="false" customHeight="false" outlineLevel="0" collapsed="false">
      <c r="A11" s="26" t="s">
        <v>5185</v>
      </c>
      <c r="B11" s="30" t="n">
        <v>43291</v>
      </c>
      <c r="D11" s="26" t="s">
        <v>5186</v>
      </c>
      <c r="E11" s="29" t="n">
        <v>6238063</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648359</v>
      </c>
    </row>
    <row r="18" customFormat="false" ht="15" hidden="false" customHeight="false" outlineLevel="0" collapsed="false">
      <c r="A18" s="36"/>
      <c r="B18" s="37" t="s">
        <v>5198</v>
      </c>
      <c r="C18" s="38" t="n">
        <f aca="false">E11</f>
        <v>6238063</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n">
        <v>2</v>
      </c>
    </row>
    <row r="24" customFormat="false" ht="15" hidden="false" customHeight="false" outlineLevel="0" collapsed="false">
      <c r="A24" s="40" t="s">
        <v>5207</v>
      </c>
      <c r="B24" s="41" t="n">
        <v>100</v>
      </c>
    </row>
    <row r="25" customFormat="false" ht="15" hidden="false" customHeight="false" outlineLevel="0" collapsed="false">
      <c r="A25" s="42" t="s">
        <v>5208</v>
      </c>
      <c r="B25" s="41" t="n">
        <v>16.6</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35</v>
      </c>
      <c r="D35" s="52" t="s">
        <v>5216</v>
      </c>
      <c r="E35" s="53" t="n">
        <v>65</v>
      </c>
    </row>
    <row r="36" s="56" customFormat="true" ht="15" hidden="false" customHeight="true" outlineLevel="0" collapsed="false">
      <c r="A36" s="54" t="s">
        <v>5217</v>
      </c>
      <c r="B36" s="34" t="n">
        <v>40</v>
      </c>
      <c r="C36" s="50"/>
      <c r="D36" s="55" t="s">
        <v>5218</v>
      </c>
      <c r="E36" s="34" t="n">
        <v>60</v>
      </c>
    </row>
    <row r="37" s="56" customFormat="true" ht="15" hidden="false" customHeight="true" outlineLevel="0" collapsed="false">
      <c r="A37" s="54" t="s">
        <v>5219</v>
      </c>
      <c r="B37" s="34" t="n">
        <v>14.6</v>
      </c>
      <c r="C37" s="50"/>
      <c r="D37" s="55" t="s">
        <v>5220</v>
      </c>
      <c r="E37" s="34" t="n">
        <v>18.5</v>
      </c>
    </row>
    <row r="38" s="56" customFormat="true" ht="15" hidden="false" customHeight="true" outlineLevel="0" collapsed="false">
      <c r="A38" s="54" t="s">
        <v>5221</v>
      </c>
      <c r="B38" s="34" t="n">
        <v>0.1</v>
      </c>
      <c r="C38" s="50"/>
      <c r="D38" s="55" t="s">
        <v>5221</v>
      </c>
      <c r="E38" s="34" t="n">
        <v>0.2</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5</v>
      </c>
    </row>
    <row r="44" s="17" customFormat="true" ht="15" hidden="false" customHeight="false" outlineLevel="0" collapsed="false">
      <c r="A44" s="33" t="s">
        <v>5227</v>
      </c>
      <c r="B44" s="62"/>
      <c r="C44" s="50"/>
      <c r="D44" s="26" t="s">
        <v>5227</v>
      </c>
      <c r="E44" s="62"/>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row>
    <row r="58" s="17" customFormat="true" ht="15" hidden="false" customHeight="false" outlineLevel="0" collapsed="false">
      <c r="A58" s="33" t="s">
        <v>5239</v>
      </c>
      <c r="B58" s="62" t="n">
        <v>5</v>
      </c>
      <c r="C58" s="50"/>
      <c r="D58" s="26" t="s">
        <v>5239</v>
      </c>
      <c r="E58" s="62"/>
    </row>
    <row r="59" s="17" customFormat="true" ht="15" hidden="false" customHeight="false" outlineLevel="0" collapsed="false">
      <c r="A59" s="33" t="s">
        <v>5240</v>
      </c>
      <c r="B59" s="62" t="n">
        <v>2</v>
      </c>
      <c r="C59" s="50"/>
      <c r="D59" s="26" t="s">
        <v>5240</v>
      </c>
      <c r="E59" s="62" t="n">
        <v>5</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3</v>
      </c>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2</v>
      </c>
    </row>
    <row r="82" s="17" customFormat="true" ht="15" hidden="false" customHeight="false" outlineLevel="0" collapsed="false">
      <c r="A82" s="33" t="s">
        <v>5257</v>
      </c>
      <c r="B82" s="62" t="n">
        <v>1</v>
      </c>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1</v>
      </c>
      <c r="C84" s="50"/>
      <c r="D84" s="26" t="s">
        <v>5259</v>
      </c>
      <c r="E84" s="62" t="n">
        <v>1</v>
      </c>
    </row>
    <row r="85" s="17" customFormat="true" ht="15" hidden="false" customHeight="false" outlineLevel="0" collapsed="false">
      <c r="A85" s="33" t="s">
        <v>5260</v>
      </c>
      <c r="B85" s="62" t="n">
        <v>4</v>
      </c>
      <c r="C85" s="50"/>
      <c r="D85" s="26" t="s">
        <v>5260</v>
      </c>
      <c r="E85" s="62" t="n">
        <v>4</v>
      </c>
    </row>
    <row r="86" s="17" customFormat="true" ht="15" hidden="false" customHeight="false" outlineLevel="0" collapsed="false">
      <c r="A86" s="33" t="s">
        <v>5261</v>
      </c>
      <c r="B86" s="62" t="n">
        <v>1</v>
      </c>
      <c r="C86" s="50"/>
      <c r="D86" s="26" t="s">
        <v>5261</v>
      </c>
      <c r="E86" s="62" t="n">
        <v>2</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5265</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0.1</v>
      </c>
      <c r="E97" s="79" t="n">
        <v>0.1</v>
      </c>
      <c r="F97" s="79" t="s">
        <v>5273</v>
      </c>
    </row>
    <row r="98" customFormat="false" ht="15" hidden="false" customHeight="false" outlineLevel="0" collapsed="false">
      <c r="A98" s="75" t="s">
        <v>2884</v>
      </c>
      <c r="B98" s="76" t="str">
        <f aca="false">VLOOKUP(A98,'Ref Taxo'!A:B,2,FALSE())</f>
        <v>Melosira</v>
      </c>
      <c r="C98" s="77" t="n">
        <f aca="false">VLOOKUP(A98,'Ref Taxo'!A:D,4,FALSE())</f>
        <v>8714</v>
      </c>
      <c r="D98" s="78"/>
      <c r="E98" s="79" t="n">
        <v>0.01</v>
      </c>
      <c r="F98" s="79" t="s">
        <v>5273</v>
      </c>
    </row>
    <row r="99" customFormat="false" ht="15" hidden="false" customHeight="false" outlineLevel="0" collapsed="false">
      <c r="A99" s="75" t="s">
        <v>5042</v>
      </c>
      <c r="B99" s="76" t="str">
        <f aca="false">VLOOKUP(A99,'Ref Taxo'!A:B,2,FALSE())</f>
        <v>Vaucheria</v>
      </c>
      <c r="C99" s="77" t="n">
        <f aca="false">VLOOKUP(A99,'Ref Taxo'!A:D,4,FALSE())</f>
        <v>1169</v>
      </c>
      <c r="D99" s="78"/>
      <c r="E99" s="79" t="n">
        <v>0.01</v>
      </c>
      <c r="F99" s="79" t="s">
        <v>5273</v>
      </c>
    </row>
    <row r="100" customFormat="false" ht="15" hidden="false" customHeight="false" outlineLevel="0" collapsed="false">
      <c r="A100" s="75" t="s">
        <v>1924</v>
      </c>
      <c r="B100" s="76" t="str">
        <f aca="false">VLOOKUP(A100,'Ref Taxo'!A:B,2,FALSE())</f>
        <v>Fissidens fontanus</v>
      </c>
      <c r="C100" s="77" t="n">
        <f aca="false">VLOOKUP(A100,'Ref Taxo'!A:D,4,FALSE())</f>
        <v>31545</v>
      </c>
      <c r="D100" s="78"/>
      <c r="E100" s="79" t="n">
        <v>0.01</v>
      </c>
      <c r="F100" s="79" t="s">
        <v>5273</v>
      </c>
    </row>
    <row r="101" customFormat="false" ht="15" hidden="false" customHeight="false" outlineLevel="0" collapsed="false">
      <c r="A101" s="75" t="s">
        <v>2667</v>
      </c>
      <c r="B101" s="76" t="str">
        <f aca="false">VLOOKUP(A101,'Ref Taxo'!A:B,2,FALSE())</f>
        <v>Leptodictyum riparium</v>
      </c>
      <c r="C101" s="77" t="n">
        <f aca="false">VLOOKUP(A101,'Ref Taxo'!A:D,4,FALSE())</f>
        <v>1244</v>
      </c>
      <c r="D101" s="78"/>
      <c r="E101" s="79" t="n">
        <v>0.01</v>
      </c>
      <c r="F101" s="79" t="s">
        <v>5273</v>
      </c>
    </row>
    <row r="102" customFormat="false" ht="15" hidden="false" customHeight="false" outlineLevel="0" collapsed="false">
      <c r="A102" s="75" t="s">
        <v>62</v>
      </c>
      <c r="B102" s="76" t="str">
        <f aca="false">VLOOKUP(A102,'Ref Taxo'!A:B,2,FALSE())</f>
        <v>Agrostis stolonifera</v>
      </c>
      <c r="C102" s="77" t="n">
        <f aca="false">VLOOKUP(A102,'Ref Taxo'!A:D,4,FALSE())</f>
        <v>1543</v>
      </c>
      <c r="D102" s="78" t="n">
        <v>0.01</v>
      </c>
      <c r="E102" s="79" t="n">
        <v>0.01</v>
      </c>
      <c r="F102" s="79" t="s">
        <v>5274</v>
      </c>
    </row>
    <row r="103" customFormat="false" ht="15" hidden="false" customHeight="false" outlineLevel="0" collapsed="false">
      <c r="A103" s="75" t="s">
        <v>2819</v>
      </c>
      <c r="B103" s="76" t="str">
        <f aca="false">VLOOKUP(A103,'Ref Taxo'!A:B,2,FALSE())</f>
        <v>Lysimachia vulgaris</v>
      </c>
      <c r="C103" s="77" t="n">
        <f aca="false">VLOOKUP(A103,'Ref Taxo'!A:D,4,FALSE())</f>
        <v>1887</v>
      </c>
      <c r="D103" s="78" t="n">
        <v>0.01</v>
      </c>
      <c r="E103" s="79" t="n">
        <v>0.01</v>
      </c>
      <c r="F103" s="79" t="s">
        <v>5273</v>
      </c>
    </row>
    <row r="104" customFormat="false" ht="15" hidden="false" customHeight="false" outlineLevel="0" collapsed="false">
      <c r="A104" s="75" t="s">
        <v>893</v>
      </c>
      <c r="B104" s="76" t="str">
        <f aca="false">VLOOKUP(A104,'Ref Taxo'!A:B,2,FALSE())</f>
        <v>Ceratophyllum demersum</v>
      </c>
      <c r="C104" s="77" t="n">
        <f aca="false">VLOOKUP(A104,'Ref Taxo'!A:D,4,FALSE())</f>
        <v>1717</v>
      </c>
      <c r="D104" s="78"/>
      <c r="E104" s="79" t="n">
        <v>0.01</v>
      </c>
      <c r="F104" s="79" t="s">
        <v>5273</v>
      </c>
    </row>
    <row r="105" customFormat="false" ht="15" hidden="false" customHeight="false" outlineLevel="0" collapsed="false">
      <c r="A105" s="75" t="s">
        <v>2644</v>
      </c>
      <c r="B105" s="76" t="str">
        <f aca="false">VLOOKUP(A105,'Ref Taxo'!A:B,2,FALSE())</f>
        <v>Lemna minor</v>
      </c>
      <c r="C105" s="77" t="n">
        <f aca="false">VLOOKUP(A105,'Ref Taxo'!A:D,4,FALSE())</f>
        <v>1626</v>
      </c>
      <c r="D105" s="78"/>
      <c r="E105" s="79" t="n">
        <v>0.01</v>
      </c>
      <c r="F105" s="79" t="s">
        <v>5273</v>
      </c>
    </row>
    <row r="106" customFormat="false" ht="15" hidden="false" customHeight="false" outlineLevel="0" collapsed="false">
      <c r="A106" s="75" t="s">
        <v>2646</v>
      </c>
      <c r="B106" s="76" t="str">
        <f aca="false">VLOOKUP(A106,'Ref Taxo'!A:B,2,FALSE())</f>
        <v>Lemna minuta</v>
      </c>
      <c r="C106" s="77" t="n">
        <f aca="false">VLOOKUP(A106,'Ref Taxo'!A:D,4,FALSE())</f>
        <v>29962</v>
      </c>
      <c r="D106" s="78"/>
      <c r="E106" s="79" t="n">
        <v>0.05</v>
      </c>
      <c r="F106" s="79" t="s">
        <v>5273</v>
      </c>
    </row>
    <row r="107" customFormat="false" ht="15" hidden="false" customHeight="false" outlineLevel="0" collapsed="false">
      <c r="A107" s="75" t="s">
        <v>3076</v>
      </c>
      <c r="B107" s="76" t="str">
        <f aca="false">VLOOKUP(A107,'Ref Taxo'!A:B,2,FALSE())</f>
        <v>Myriophyllum spicatum</v>
      </c>
      <c r="C107" s="77" t="n">
        <f aca="false">VLOOKUP(A107,'Ref Taxo'!A:D,4,FALSE())</f>
        <v>1778</v>
      </c>
      <c r="D107" s="78"/>
      <c r="E107" s="79" t="n">
        <v>0.01</v>
      </c>
      <c r="F107" s="79" t="s">
        <v>5273</v>
      </c>
    </row>
    <row r="108" customFormat="false" ht="15" hidden="false" customHeight="false" outlineLevel="0" collapsed="false">
      <c r="A108" s="75" t="s">
        <v>3686</v>
      </c>
      <c r="B108" s="76" t="str">
        <f aca="false">VLOOKUP(A108,'Ref Taxo'!A:B,2,FALSE())</f>
        <v>Potamogeton crispus</v>
      </c>
      <c r="C108" s="77" t="n">
        <f aca="false">VLOOKUP(A108,'Ref Taxo'!A:D,4,FALSE())</f>
        <v>1645</v>
      </c>
      <c r="D108" s="78"/>
      <c r="E108" s="79" t="n">
        <v>0.01</v>
      </c>
      <c r="F108" s="79" t="s">
        <v>5273</v>
      </c>
    </row>
    <row r="109" customFormat="false" ht="15" hidden="false" customHeight="false" outlineLevel="0" collapsed="false">
      <c r="A109" s="75" t="s">
        <v>3721</v>
      </c>
      <c r="B109" s="76" t="str">
        <f aca="false">VLOOKUP(A109,'Ref Taxo'!A:B,2,FALSE())</f>
        <v>Potamogeton nodosus</v>
      </c>
      <c r="C109" s="77" t="n">
        <f aca="false">VLOOKUP(A109,'Ref Taxo'!A:D,4,FALSE())</f>
        <v>1652</v>
      </c>
      <c r="D109" s="78"/>
      <c r="E109" s="79" t="n">
        <v>0.01</v>
      </c>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2019-02-14T08:39:07Z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