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0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<sst xmlns="http://schemas.openxmlformats.org/spreadsheetml/2006/main" count="6470" uniqueCount="5300">
  <si>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</si>
  <si>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</si>
  <si>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</si>
  <si>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</si>
  <si>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</si>
  <si>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</si>
  <si>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</si>
  <si>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</si>
  <si>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</si>
  <si>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</si>
  <si>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</si>
  <si>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</si>
  <si>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</si>
  <si>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</si>
  <si>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</si>
  <si>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</si>
  <si>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</si>
  <si>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</si>
  <si>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</si>
  <si>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</si>
  <si>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</si>
  <si>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</si>
  <si>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</si>
  <si>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</si>
  <si>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</si>
  <si>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</si>
  <si>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</si>
  <si>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</si>
  <si>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</si>
  <si>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</si>
  <si>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</si>
  <si>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</si>
  <si>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</si>
  <si>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</si>
  <si>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</si>
  <si>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</si>
  <si>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</si>
  <si>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</si>
  <si>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</si>
  <si>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</si>
  <si>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</si>
  <si>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</si>
  <si>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</si>
  <si>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</si>
  <si>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</si>
  <si>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</si>
  <si>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</si>
  <si>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</si>
  <si>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</si>
  <si>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</si>
  <si>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</si>
  <si>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</si>
  <si>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</si>
  <si>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</si>
  <si>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</si>
  <si>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</si>
  <si>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</si>
  <si>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</si>
  <si>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</si>
  <si>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</si>
  <si>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</si>
  <si>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</si>
  <si>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</si>
  <si>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</si>
  <si>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</si>
  <si>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</si>
  <si>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</si>
  <si>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</si>
  <si>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</si>
  <si>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</si>
  <si>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</si>
  <si>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</si>
  <si>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</si>
  <si>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</si>
  <si>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</si>
  <si>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</si>
  <si>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</si>
  <si>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</si>
  <si>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</si>
  <si>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</si>
  <si>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</si>
  <si>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</si>
  <si>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</si>
  <si>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</si>
  <si>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</si>
  <si>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</si>
  <si>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</si>
  <si>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</si>
  <si>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</si>
  <si>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</si>
  <si>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</si>
  <si>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</si>
  <si>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</si>
  <si>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</si>
  <si>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</si>
  <si>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</si>
  <si>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</si>
  <si>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</si>
  <si>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</si>
  <si>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</si>
  <si>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</si>
  <si>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</si>
  <si>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</si>
  <si>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</si>
  <si>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</si>
  <si>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</si>
  <si>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</si>
  <si>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</si>
  <si>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</si>
  <si>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</si>
  <si>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</si>
  <si>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</si>
  <si>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</si>
  <si>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</si>
  <si>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</si>
  <si>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</si>
  <si>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</si>
  <si>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</si>
  <si>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</si>
  <si>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</si>
  <si>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</si>
  <si>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</si>
  <si>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</si>
  <si>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</si>
  <si>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</si>
  <si>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</si>
  <si>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</si>
  <si>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</si>
  <si>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</si>
  <si>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</si>
  <si>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</si>
  <si>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</si>
  <si>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</si>
  <si>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</si>
  <si>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</si>
  <si>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</si>
  <si>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</si>
  <si>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</si>
  <si>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</si>
  <si>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</si>
  <si>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</si>
  <si>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</si>
  <si>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</si>
  <si>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</si>
  <si>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</si>
  <si>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</si>
  <si>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</si>
  <si>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</si>
  <si>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</si>
  <si>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</si>
  <si>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</si>
  <si>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</si>
  <si>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</si>
  <si>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</si>
  <si>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</si>
  <si>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</si>
  <si>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</si>
  <si>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</si>
  <si>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</si>
  <si>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</si>
  <si>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</si>
  <si>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</si>
  <si>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</si>
  <si>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</si>
  <si>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</si>
  <si>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</si>
  <si>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</si>
  <si>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</si>
  <si>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</si>
  <si>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</si>
  <si>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</si>
  <si>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</si>
  <si>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</si>
  <si>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</si>
  <si>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</si>
  <si>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</si>
  <si>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</si>
  <si>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</si>
  <si>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</si>
  <si>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</si>
  <si>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</si>
  <si>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</si>
  <si>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</si>
  <si>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</si>
  <si>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</si>
  <si>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</si>
  <si>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</si>
  <si>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</si>
  <si>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</si>
  <si>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</si>
  <si>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</si>
  <si>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</si>
  <si>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</si>
  <si>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</si>
  <si>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</si>
  <si>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</si>
  <si>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</si>
  <si>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</si>
  <si>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</si>
  <si>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</si>
  <si>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</si>
  <si>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</si>
  <si>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</si>
  <si>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</si>
  <si>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</si>
  <si>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</si>
  <si>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</si>
  <si>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</si>
  <si>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</si>
  <si>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</si>
  <si>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</si>
  <si>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</si>
  <si>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</si>
  <si>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</si>
  <si>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</si>
  <si>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</si>
  <si>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</si>
  <si>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</si>
  <si>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</si>
  <si>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</si>
  <si>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</si>
  <si>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</si>
  <si>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</si>
  <si>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</si>
  <si>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</si>
  <si>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</si>
  <si>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</si>
  <si>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</si>
  <si>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</si>
  <si>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</si>
  <si>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</si>
  <si>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</si>
  <si>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</si>
  <si>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</si>
  <si>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</si>
  <si>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</si>
  <si>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</si>
  <si>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</si>
  <si>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</si>
  <si>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</si>
  <si>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</si>
  <si>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</si>
  <si>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</si>
  <si>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</si>
  <si>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</si>
  <si>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</si>
  <si>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</si>
  <si>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</si>
  <si>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</si>
  <si>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</si>
  <si>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</si>
  <si>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</si>
  <si>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</si>
  <si>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</si>
  <si>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</si>
  <si>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</si>
  <si>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</si>
  <si>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</si>
  <si>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</si>
  <si>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</si>
  <si>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</si>
  <si>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</si>
  <si>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</si>
  <si>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</si>
  <si>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</si>
  <si>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</si>
  <si>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</si>
  <si>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</si>
  <si>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</si>
  <si>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</si>
  <si>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</si>
  <si>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</si>
  <si>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</si>
  <si>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</si>
  <si>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</si>
  <si>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</si>
  <si>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</si>
  <si>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</si>
  <si>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</si>
  <si>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</si>
  <si>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</si>
  <si>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</si>
  <si>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</si>
  <si>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</si>
  <si>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</si>
  <si>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</si>
  <si>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</si>
  <si>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</si>
  <si>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</si>
  <si>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</si>
  <si>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</si>
  <si>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</si>
  <si>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</si>
  <si>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</si>
  <si>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</si>
  <si>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</si>
  <si>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</si>
  <si>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</si>
  <si>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</si>
  <si>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</si>
  <si>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</si>
  <si>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</si>
  <si>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</si>
  <si>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</si>
  <si>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</si>
  <si>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</si>
  <si>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</si>
  <si>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</si>
  <si>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</si>
  <si>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</si>
  <si>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</si>
  <si>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</si>
  <si>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</si>
  <si>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</si>
  <si>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</si>
  <si>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</si>
  <si>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</si>
  <si>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</si>
  <si>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</si>
  <si>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</si>
  <si>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</si>
  <si>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</si>
  <si>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</si>
  <si>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</si>
  <si>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</si>
  <si>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</si>
  <si>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</si>
  <si>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</si>
  <si>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</si>
  <si>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</si>
  <si>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</si>
  <si>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</si>
  <si>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</si>
  <si>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</si>
  <si>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</si>
  <si>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</si>
  <si>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</si>
  <si>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</si>
  <si>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</si>
  <si>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</si>
  <si>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</si>
  <si>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</si>
  <si>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</si>
  <si>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</si>
  <si>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</si>
  <si>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</si>
  <si>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</si>
  <si>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</si>
  <si>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</si>
  <si>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</si>
  <si>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</si>
  <si>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</si>
  <si>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</si>
  <si>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</si>
  <si>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</si>
  <si>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</si>
  <si>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</si>
  <si>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</si>
  <si>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</si>
  <si>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</si>
  <si>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</si>
  <si>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</si>
  <si>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</si>
  <si>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</si>
  <si>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</si>
  <si>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</si>
  <si>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</si>
  <si>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</si>
  <si>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</si>
  <si>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</si>
  <si>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</si>
  <si>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</si>
  <si>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</si>
  <si>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</si>
  <si>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</si>
  <si>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</si>
  <si>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</si>
  <si>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</si>
  <si>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</si>
  <si>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</si>
  <si>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</si>
  <si>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</si>
  <si>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</si>
  <si>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</si>
  <si>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</si>
  <si>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</si>
  <si>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</si>
  <si>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</si>
  <si>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</si>
  <si>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</si>
  <si>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</si>
  <si>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</si>
  <si>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</si>
  <si>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</si>
  <si>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</si>
  <si>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</si>
  <si>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</si>
  <si>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</si>
  <si>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</si>
  <si>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</si>
  <si>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</si>
  <si>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</si>
  <si>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</si>
  <si>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</si>
  <si>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</si>
  <si>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</si>
  <si>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</si>
  <si>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</si>
  <si>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</si>
  <si>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</si>
  <si>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</si>
  <si>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</si>
  <si>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</si>
  <si>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</si>
  <si>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</si>
  <si>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</si>
  <si>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</si>
  <si>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</si>
  <si>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</si>
  <si>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</si>
  <si>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</si>
  <si>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</si>
  <si>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</si>
  <si>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</si>
  <si>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</si>
  <si>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</si>
  <si>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</si>
  <si>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</si>
  <si>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</si>
  <si>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</si>
  <si>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</si>
  <si>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</si>
  <si>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</si>
  <si>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</si>
  <si>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</si>
  <si>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</si>
  <si>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</si>
  <si>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</si>
  <si>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</si>
  <si>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</si>
  <si>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</si>
  <si>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</si>
  <si>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</si>
  <si>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</si>
  <si>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</si>
  <si>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</si>
  <si>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</si>
  <si>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</si>
  <si>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</si>
  <si>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</si>
  <si>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</si>
  <si>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</si>
  <si>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</si>
  <si>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</si>
  <si>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</si>
  <si>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</si>
  <si>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</si>
  <si>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</si>
  <si>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</si>
  <si>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</si>
  <si>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</si>
  <si>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</si>
  <si>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</si>
  <si>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</si>
  <si>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</si>
  <si>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</si>
  <si>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</si>
  <si>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</si>
  <si>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</si>
  <si>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</si>
  <si>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</si>
  <si>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</si>
  <si>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</si>
  <si>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</si>
  <si>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</si>
  <si>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</si>
  <si>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</si>
  <si>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</si>
  <si>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</si>
  <si>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</si>
  <si>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</si>
  <si>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</si>
  <si>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</si>
  <si>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</si>
  <si>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</si>
  <si>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</si>
  <si>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</si>
  <si>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</si>
  <si>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</si>
  <si>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</si>
  <si>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</si>
  <si>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</si>
  <si>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</si>
  <si>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</si>
  <si>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</si>
  <si>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</si>
  <si>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</si>
  <si>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</si>
  <si>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</si>
  <si>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</si>
  <si>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</si>
  <si>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</si>
  <si>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</si>
  <si>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</si>
  <si>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</si>
  <si>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</si>
  <si>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</si>
  <si>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</si>
  <si>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</si>
  <si>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</si>
  <si>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</si>
  <si>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</si>
  <si>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</si>
  <si>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</si>
  <si>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</si>
  <si>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</si>
  <si>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</si>
  <si>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</si>
  <si>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</si>
  <si>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</si>
  <si>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</si>
  <si>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</si>
  <si>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</si>
  <si>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</si>
  <si>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</si>
  <si>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</si>
  <si>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</si>
  <si>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</si>
  <si>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</si>
  <si>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</si>
  <si>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</si>
  <si>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</si>
  <si>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</si>
  <si>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</si>
  <si>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</si>
  <si>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</si>
  <si>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</si>
  <si>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</si>
  <si>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</si>
  <si>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</si>
  <si>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</si>
  <si>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</si>
  <si>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</si>
  <si>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</si>
  <si>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</si>
  <si>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</si>
  <si>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</si>
  <si>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</si>
  <si>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</si>
  <si>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</si>
  <si>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</si>
  <si>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</si>
  <si>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</si>
  <si>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</si>
  <si>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</si>
  <si>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</si>
  <si>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</si>
  <si>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</si>
  <si>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</si>
  <si>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</si>
  <si>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</si>
  <si>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</si>
  <si>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</si>
  <si>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</si>
  <si>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</si>
  <si>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</si>
  <si>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</si>
  <si>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</si>
  <si>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</si>
  <si>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</si>
  <si>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</si>
  <si>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</si>
  <si>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</si>
  <si>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</si>
  <si>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</si>
  <si>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</si>
  <si>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</si>
  <si>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</si>
  <si>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</si>
  <si>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</si>
  <si>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</si>
  <si>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</si>
  <si>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</si>
  <si>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</si>
  <si>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</si>
  <si>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</si>
  <si>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</si>
  <si>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</si>
  <si>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</si>
  <si>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</si>
  <si>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</si>
  <si>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</si>
  <si>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</si>
  <si>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</si>
  <si>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</si>
  <si>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</si>
  <si>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</si>
  <si>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</si>
  <si>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</si>
  <si>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</si>
  <si>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</si>
  <si>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</si>
  <si>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</si>
  <si>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</si>
  <si>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</si>
  <si>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</si>
  <si>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</si>
  <si>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</si>
  <si>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</si>
  <si>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</si>
  <si>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</si>
  <si>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</si>
  <si>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</si>
  <si>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</si>
  <si>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</si>
  <si>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</si>
  <si>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</si>
  <si>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</si>
  <si>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</si>
  <si>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</si>
  <si>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</si>
  <si>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</si>
  <si>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</si>
  <si>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</si>
  <si>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</si>
  <si>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</si>
  <si>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</si>
  <si>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</si>
  <si>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</si>
  <si>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</si>
  <si>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</si>
  <si>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</si>
  <si>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</si>
  <si>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</si>
  <si>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</si>
  <si>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</si>
  <si>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</si>
  <si>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</si>
  <si>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</si>
  <si>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</si>
  <si>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</si>
  <si>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</si>
  <si>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</si>
  <si>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</si>
  <si>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</si>
  <si>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</si>
  <si>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</si>
  <si>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</si>
  <si>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</si>
  <si>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</si>
  <si>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</si>
  <si>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</si>
  <si>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</si>
  <si>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</si>
  <si>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</si>
  <si>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</si>
  <si>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</si>
  <si>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</si>
  <si>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</si>
  <si>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</si>
  <si>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</si>
  <si>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</si>
  <si>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</si>
  <si>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</si>
  <si>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</si>
  <si>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</si>
  <si>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</si>
  <si>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</si>
  <si>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</si>
  <si>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</si>
  <si>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</si>
  <si>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</si>
  <si>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</si>
  <si>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</si>
  <si>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</si>
  <si>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</si>
  <si>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</si>
  <si>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</si>
  <si>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</si>
  <si>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</si>
  <si>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</si>
  <si>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</si>
  <si>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</si>
  <si>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</si>
  <si>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</si>
  <si>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</si>
  <si>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</si>
  <si>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</si>
  <si>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</si>
  <si>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</si>
  <si>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</si>
  <si>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</si>
  <si>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</si>
  <si>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</si>
  <si>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</si>
  <si>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</si>
  <si>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</si>
  <si>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</si>
  <si>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</si>
  <si>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</si>
  <si>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</si>
  <si>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</si>
  <si>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</si>
  <si>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</si>
  <si>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</si>
  <si>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</si>
  <si>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</si>
  <si>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</si>
  <si>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</si>
  <si>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</si>
  <si>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</si>
  <si>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</si>
  <si>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</si>
  <si>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</si>
  <si>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</si>
  <si>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</si>
  <si>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</si>
  <si>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</si>
  <si>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</si>
  <si>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</si>
  <si>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</si>
  <si>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</si>
  <si>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</si>
  <si>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</si>
  <si>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</si>
  <si>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</si>
  <si>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</si>
  <si>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</si>
  <si>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</si>
  <si>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</si>
  <si>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</si>
  <si>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</si>
  <si>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</si>
  <si>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</si>
  <si>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</si>
  <si>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</si>
  <si>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</si>
  <si>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</si>
  <si>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</si>
  <si>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</si>
  <si>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</si>
  <si>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</si>
  <si>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</si>
  <si>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</si>
  <si>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</si>
  <si>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</si>
  <si>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</si>
  <si>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</si>
  <si>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</si>
  <si>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</si>
  <si>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</si>
  <si>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</si>
  <si>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</si>
  <si>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</si>
  <si>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</si>
  <si>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</si>
  <si>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</si>
  <si>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</si>
  <si>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</si>
  <si>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</si>
  <si>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</si>
  <si>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</si>
  <si>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</si>
  <si>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</si>
  <si>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</si>
  <si>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</si>
  <si>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</si>
  <si>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</si>
  <si>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</si>
  <si>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</si>
  <si>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</si>
  <si>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</si>
  <si>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</si>
  <si>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</si>
  <si>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</si>
  <si>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</si>
  <si>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</si>
  <si>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</si>
  <si>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</si>
  <si>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</si>
  <si>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</si>
  <si>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</si>
  <si>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</si>
  <si>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</si>
  <si>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</si>
  <si>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</si>
  <si>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</si>
  <si>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</si>
  <si>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</si>
  <si>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</si>
  <si>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</si>
  <si>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</si>
  <si>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</si>
  <si>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</si>
  <si>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</si>
  <si>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</si>
  <si>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</si>
  <si>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</si>
  <si>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</si>
  <si>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</si>
  <si>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</si>
  <si>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</si>
  <si>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</si>
  <si>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</si>
  <si>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</si>
  <si>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</si>
  <si>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</si>
  <si>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</si>
  <si>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</si>
  <si>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</si>
  <si>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</si>
  <si>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</si>
  <si>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</si>
  <si>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</si>
  <si>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</si>
  <si>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</si>
  <si>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</si>
  <si>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</si>
  <si>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</si>
  <si>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</si>
  <si>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</si>
  <si>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</si>
  <si>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</si>
  <si>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</si>
  <si>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</si>
  <si>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</si>
  <si>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</si>
  <si>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</si>
  <si>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</si>
  <si>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</si>
  <si>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</si>
  <si>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</si>
  <si>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</si>
  <si>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</si>
  <si>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</si>
  <si>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</si>
  <si>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</si>
  <si>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</si>
  <si>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</si>
  <si>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</si>
  <si>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</si>
  <si>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</si>
  <si>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</si>
  <si>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</si>
  <si>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</si>
  <si>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</si>
  <si>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</si>
  <si>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</si>
  <si>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</si>
  <si>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</si>
  <si>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</si>
  <si>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</si>
  <si>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</si>
  <si>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</si>
  <si>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</si>
  <si>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</si>
  <si>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</si>
  <si>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</si>
  <si>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</si>
  <si>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</si>
  <si>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</si>
  <si>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</si>
  <si>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</si>
  <si>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</si>
  <si>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</si>
  <si>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</si>
  <si>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</si>
  <si>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</si>
  <si>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</si>
  <si>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</si>
  <si>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</si>
  <si>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</si>
  <si>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</si>
  <si>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</si>
  <si>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</si>
  <si>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</si>
  <si>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</si>
  <si>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</si>
  <si>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</si>
  <si>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</si>
  <si>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</si>
  <si>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</si>
  <si>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</si>
  <si>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</si>
  <si>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</si>
  <si>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</si>
  <si>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</si>
  <si>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</si>
  <si>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</si>
  <si>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</si>
  <si>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</si>
  <si>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</si>
  <si>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</si>
  <si>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</si>
  <si>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</si>
  <si>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</si>
  <si>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</si>
  <si>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</si>
  <si>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</si>
  <si>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</si>
  <si>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</si>
  <si>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</si>
  <si>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</si>
  <si>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</si>
  <si>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</si>
  <si>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</si>
  <si>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</si>
  <si>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</si>
  <si>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</si>
  <si>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</si>
  <si>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</si>
  <si>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</si>
  <si>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</si>
  <si>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</si>
  <si>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</si>
  <si>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</si>
  <si>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</si>
  <si>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</si>
  <si>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</si>
  <si>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</si>
  <si>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</si>
  <si>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</si>
  <si>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</si>
  <si>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</si>
  <si>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</si>
  <si>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</si>
  <si>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</si>
  <si>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</si>
  <si>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</si>
  <si>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</si>
  <si>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</si>
  <si>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</si>
  <si>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</si>
  <si>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</si>
  <si>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</si>
  <si>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</si>
  <si>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</si>
  <si>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</si>
  <si>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</si>
  <si>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</si>
  <si>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</si>
  <si>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</si>
  <si>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</si>
  <si>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</si>
  <si>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</si>
  <si>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</si>
  <si>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</si>
  <si>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</si>
  <si>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</si>
  <si>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</si>
  <si>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</si>
  <si>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</si>
  <si>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</si>
  <si>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</si>
  <si>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</si>
  <si>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</si>
  <si>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</si>
  <si>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</si>
  <si>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</si>
  <si>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</si>
  <si>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</si>
  <si>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</si>
  <si>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</si>
  <si>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</si>
  <si>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</si>
  <si>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</si>
  <si>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</si>
  <si>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</si>
  <si>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</si>
  <si>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</si>
  <si>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</si>
  <si>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</si>
  <si>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</si>
  <si>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</si>
  <si>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</si>
  <si>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</si>
  <si>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</si>
  <si>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</si>
  <si>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</si>
  <si>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</si>
  <si>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</si>
  <si>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</si>
  <si>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</si>
  <si>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</si>
  <si>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</si>
  <si>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</si>
  <si>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</si>
  <si>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</si>
  <si>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</si>
  <si>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</si>
  <si>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</si>
  <si>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</si>
  <si>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</si>
  <si>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</si>
  <si>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</si>
  <si>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</si>
  <si>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</si>
  <si>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</si>
  <si>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</si>
  <si>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</si>
  <si>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</si>
  <si>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</si>
  <si>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</si>
  <si>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</si>
  <si>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</si>
  <si>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</si>
  <si>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</si>
  <si>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</si>
  <si>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</si>
  <si>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</si>
  <si>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</si>
  <si>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</si>
  <si>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</si>
  <si>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</si>
  <si>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</si>
  <si>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</si>
  <si>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</si>
  <si>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</si>
  <si>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</si>
  <si>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</si>
  <si>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</si>
  <si>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</si>
  <si>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</si>
  <si>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</si>
  <si>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</si>
  <si>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</si>
  <si>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</si>
  <si>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</si>
  <si>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</si>
  <si>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</si>
  <si>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</si>
  <si>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</si>
  <si>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</si>
  <si>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</si>
  <si>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</si>
  <si>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</si>
  <si>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</si>
  <si>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</si>
  <si>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</si>
  <si>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</si>
  <si>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</si>
  <si>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</si>
  <si>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</si>
  <si>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</si>
  <si>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</si>
  <si>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</si>
  <si>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</si>
  <si>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</si>
  <si>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</si>
  <si>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</si>
  <si>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</si>
  <si>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</si>
  <si>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</si>
  <si>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</si>
  <si>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</si>
  <si>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</si>
  <si>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</si>
  <si>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</si>
  <si>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</si>
  <si>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</si>
  <si>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</si>
  <si>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</si>
  <si>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</si>
  <si>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</si>
  <si>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</si>
  <si>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</si>
  <si>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</si>
  <si>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</si>
  <si>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</si>
  <si>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</si>
  <si>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</si>
  <si>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</si>
  <si>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</si>
  <si>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</si>
  <si>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</si>
  <si>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</si>
  <si>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</si>
  <si>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</si>
  <si>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</si>
  <si>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</si>
  <si>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</si>
  <si>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</si>
  <si>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</si>
  <si>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</si>
  <si>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</si>
  <si>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</si>
  <si>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</si>
  <si>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</si>
  <si>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</si>
  <si>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</si>
  <si>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</si>
  <si>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</si>
  <si>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</si>
  <si>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</si>
  <si>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</si>
  <si>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</si>
  <si>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</si>
  <si>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</si>
  <si>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</si>
  <si>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</si>
  <si>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</si>
  <si>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</si>
  <si>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</si>
  <si>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</si>
  <si>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</si>
  <si>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</si>
  <si>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</si>
  <si>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</si>
  <si>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</si>
  <si>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</si>
  <si>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</si>
  <si>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</si>
  <si>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</si>
  <si>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</si>
  <si>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</si>
  <si>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</si>
  <si>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</si>
  <si>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</si>
  <si>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</si>
  <si>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</si>
  <si>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</si>
  <si>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</si>
  <si>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</si>
  <si>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</si>
  <si>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</si>
  <si>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</si>
  <si>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</si>
  <si>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</si>
  <si>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</si>
  <si>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</si>
  <si>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</si>
  <si>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</si>
  <si>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</si>
  <si>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</si>
  <si>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</si>
  <si>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</si>
  <si>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</si>
  <si>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</si>
  <si>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</si>
  <si>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</si>
  <si>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</si>
  <si>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</si>
  <si>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</si>
  <si>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</si>
  <si>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</si>
  <si>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</si>
  <si>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</si>
  <si>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</si>
  <si>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</si>
  <si>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</si>
  <si>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</si>
  <si>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</si>
  <si>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</si>
  <si>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</si>
  <si>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</si>
  <si>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</si>
  <si>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</si>
  <si>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</si>
  <si>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</si>
  <si>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</si>
  <si>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</si>
  <si>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</si>
  <si>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</si>
  <si>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</si>
  <si>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</si>
  <si>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</si>
  <si>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</si>
  <si>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</si>
  <si>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</si>
  <si>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</si>
  <si>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</si>
  <si>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</si>
  <si>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</si>
  <si>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</si>
  <si>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</si>
  <si>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</si>
  <si>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</si>
  <si>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</si>
  <si>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</si>
  <si>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</si>
  <si>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</si>
  <si>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</si>
  <si>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</si>
  <si>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</si>
  <si>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</si>
  <si>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</si>
  <si>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</si>
  <si>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</si>
  <si>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</si>
  <si>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</si>
  <si>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</si>
  <si>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</si>
  <si>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</si>
  <si>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</si>
  <si>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</si>
  <si>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</si>
  <si>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</si>
  <si>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</si>
  <si>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</si>
  <si>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</si>
  <si>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</si>
  <si>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</si>
  <si>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</si>
  <si>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</si>
  <si>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</si>
  <si>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</si>
  <si>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</si>
  <si>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</si>
  <si>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</si>
  <si>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</si>
  <si>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</si>
  <si>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</si>
  <si>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</si>
  <si>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</si>
  <si>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</si>
  <si>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</si>
  <si>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</si>
  <si>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</si>
  <si>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</si>
  <si>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</si>
  <si>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</si>
  <si>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</si>
  <si>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</si>
  <si>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</si>
  <si>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</si>
  <si>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</si>
  <si>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</si>
  <si>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</si>
  <si>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</si>
  <si>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</si>
  <si>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</si>
  <si>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</si>
  <si>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</si>
  <si>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</si>
  <si>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</si>
  <si>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</si>
  <si>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</si>
  <si>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</si>
  <si>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</si>
  <si>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</si>
  <si>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</si>
  <si>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</si>
  <si>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</si>
  <si>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</si>
  <si>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</si>
  <si>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</si>
  <si>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</si>
  <si>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</si>
  <si>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</si>
  <si>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</si>
  <si>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</si>
  <si>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</si>
  <si>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</si>
  <si>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</si>
  <si>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</si>
  <si>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</si>
  <si>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</si>
  <si>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</si>
  <si>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</si>
  <si>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</si>
  <si>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</si>
  <si>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</si>
  <si>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</si>
  <si>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</si>
  <si>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</si>
  <si>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</si>
  <si>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</si>
  <si>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</si>
  <si>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</si>
  <si>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</si>
  <si>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</si>
  <si>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</si>
  <si>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</si>
  <si>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</si>
  <si>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</si>
  <si>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</si>
  <si>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</si>
  <si>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</si>
  <si>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</si>
  <si>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</si>
  <si>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</si>
  <si>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</si>
  <si>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</si>
  <si>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</si>
  <si>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</si>
  <si>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</si>
  <si>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</si>
  <si>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</si>
  <si>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</si>
  <si>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</si>
  <si>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</si>
  <si>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</si>
  <si>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</si>
  <si>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</si>
  <si>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</si>
  <si>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</si>
  <si>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</si>
  <si>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</si>
  <si>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</si>
  <si>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</si>
  <si>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</si>
  <si>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</si>
  <si>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</si>
  <si>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</si>
  <si>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</si>
  <si>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</si>
  <si>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</si>
  <si>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</si>
  <si>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</si>
  <si>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</si>
  <si>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</si>
  <si>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</si>
  <si>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</si>
  <si>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</si>
  <si>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</si>
  <si>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</si>
  <si>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</si>
  <si>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</si>
  <si>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</si>
  <si>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</si>
  <si>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</si>
  <si>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</si>
  <si>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</si>
  <si>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</si>
  <si>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</si>
  <si>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</si>
  <si>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</si>
  <si>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</si>
  <si>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</si>
  <si>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</si>
  <si>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</si>
  <si>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</si>
  <si>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</si>
  <si>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</si>
  <si>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</si>
  <si>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</si>
  <si>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</si>
  <si>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</si>
  <si>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</si>
  <si>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</si>
  <si>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</si>
  <si>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</si>
  <si>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</si>
  <si>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</si>
  <si>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</si>
  <si>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</si>
  <si>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</si>
  <si>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</si>
  <si>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</si>
  <si>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</si>
  <si>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</si>
  <si>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</si>
  <si>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</si>
  <si>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</si>
  <si>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</si>
  <si>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</si>
  <si>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</si>
  <si>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</si>
  <si>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</si>
  <si>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</si>
  <si>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</si>
  <si>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</si>
  <si>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</si>
  <si>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</si>
  <si>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</si>
  <si>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</si>
  <si>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</si>
  <si>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</si>
  <si>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</si>
  <si>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</si>
  <si>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</si>
  <si>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</si>
  <si>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</si>
  <si>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</si>
  <si>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</si>
  <si>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</si>
  <si>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</si>
  <si>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</si>
  <si>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</si>
  <si>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</si>
  <si>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</si>
  <si>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</si>
  <si>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</si>
  <si>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</si>
  <si>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</si>
  <si>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</si>
  <si>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</si>
  <si>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</si>
  <si>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</si>
  <si>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</si>
  <si>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</si>
  <si>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</si>
  <si>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</si>
  <si>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</si>
  <si>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</si>
  <si>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</si>
  <si>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</si>
  <si>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</si>
  <si>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</si>
  <si>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</si>
  <si>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</si>
  <si>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</si>
  <si>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</si>
  <si>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</si>
  <si>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</si>
  <si>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</si>
  <si>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</si>
  <si>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</si>
  <si>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</si>
  <si>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</si>
  <si>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</si>
  <si>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</si>
  <si>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</si>
  <si>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</si>
  <si>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</si>
  <si>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</si>
  <si>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</si>
  <si>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</si>
  <si>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</si>
  <si>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</si>
  <si>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</si>
  <si>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</si>
  <si>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</si>
  <si>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</si>
  <si>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</si>
  <si>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</si>
  <si>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</si>
  <si>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</si>
  <si>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</si>
  <si>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</si>
  <si>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</si>
  <si>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</si>
  <si>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</si>
  <si>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</si>
  <si>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</si>
  <si>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</si>
  <si>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</si>
  <si>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</si>
  <si>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</si>
  <si>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</si>
  <si>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</si>
  <si>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</si>
  <si>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</si>
  <si>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</si>
  <si>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</si>
  <si>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</si>
  <si>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</si>
  <si>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</si>
  <si>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</si>
  <si>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</si>
  <si>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</si>
  <si>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</si>
  <si>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</si>
  <si>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</si>
  <si>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</si>
  <si>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</si>
  <si>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</si>
  <si>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</si>
  <si>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</si>
  <si>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</si>
  <si>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</si>
  <si>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</si>
  <si>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</si>
  <si>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</si>
  <si>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</si>
  <si>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</si>
  <si>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</si>
  <si>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</si>
  <si>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</si>
  <si>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</si>
  <si>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</si>
  <si>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</si>
  <si>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</si>
  <si>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</si>
  <si>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</si>
  <si>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</si>
  <si>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</si>
  <si>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</si>
  <si>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</si>
  <si>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</si>
  <si>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</si>
  <si>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</si>
  <si>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</si>
  <si>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</si>
  <si>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</si>
  <si>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</si>
  <si>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</si>
  <si>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</si>
  <si>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</si>
  <si>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</si>
  <si>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</si>
  <si>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</si>
  <si>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</si>
  <si>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</si>
  <si>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</si>
  <si>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</si>
  <si>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</si>
  <si>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</si>
  <si>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</si>
  <si>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</si>
  <si>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</si>
  <si>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</si>
  <si>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</si>
  <si>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</si>
  <si>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</si>
  <si>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</si>
  <si>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</si>
  <si>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</si>
  <si>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</si>
  <si>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</si>
  <si>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</si>
  <si>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</si>
  <si>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</si>
  <si>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</si>
  <si>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</si>
  <si>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</si>
  <si>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</si>
  <si>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</si>
  <si>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</si>
  <si>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</si>
  <si>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</si>
  <si>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</si>
  <si>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</si>
  <si>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</si>
  <si>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</si>
  <si>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</si>
  <si>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</si>
  <si>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</si>
  <si>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</si>
  <si>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</si>
  <si>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</si>
  <si>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</si>
  <si>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</si>
  <si>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</si>
  <si>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</si>
  <si>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</si>
  <si>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</si>
  <si>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</si>
  <si>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</si>
  <si>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</si>
  <si>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</si>
  <si>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</si>
  <si>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</si>
  <si>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</si>
  <si>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</si>
  <si>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</si>
  <si>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</si>
  <si>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</si>
  <si>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</si>
  <si>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</si>
  <si>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</si>
  <si>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</si>
  <si>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</si>
  <si>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</si>
  <si>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</si>
  <si>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</si>
  <si>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</si>
  <si>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</si>
  <si>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</si>
  <si>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</si>
  <si>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</si>
  <si>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</si>
  <si>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</si>
  <si>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</si>
  <si>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</si>
  <si>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</si>
  <si>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</si>
  <si>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</si>
  <si>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</si>
  <si>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</si>
  <si>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</si>
  <si>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</si>
  <si>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</si>
  <si>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</si>
  <si>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</si>
  <si>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</si>
  <si>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</si>
  <si>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</si>
  <si>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</si>
  <si>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</si>
  <si>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</si>
  <si>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</si>
  <si>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</si>
  <si>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</si>
  <si>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</si>
  <si>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</si>
  <si>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</si>
  <si>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</si>
  <si>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</si>
  <si>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</si>
  <si>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</si>
  <si>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</si>
  <si>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</si>
  <si>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</si>
  <si>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</si>
  <si>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</si>
  <si>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</si>
  <si>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</si>
  <si>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</si>
  <si>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</si>
  <si>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</si>
  <si>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</si>
  <si>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</si>
  <si>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</si>
  <si>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</si>
  <si>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</si>
  <si>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</si>
  <si>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</si>
  <si>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</si>
  <si>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</si>
  <si>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</si>
  <si>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</si>
  <si>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</si>
  <si>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</si>
  <si>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</si>
  <si>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</si>
  <si>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</si>
  <si>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</si>
  <si>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</si>
  <si>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</si>
  <si>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</si>
  <si>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</si>
  <si>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</si>
  <si>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</si>
  <si>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</si>
  <si>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</si>
  <si>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</si>
  <si>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</si>
  <si>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</si>
  <si>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</si>
  <si>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</si>
  <si>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</si>
  <si>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</si>
  <si>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</si>
  <si>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</si>
  <si>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</si>
  <si>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</si>
  <si>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</si>
  <si>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</si>
  <si>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</si>
  <si>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</si>
  <si>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</si>
  <si>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</si>
  <si>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</si>
  <si>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</si>
  <si>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</si>
  <si>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</si>
  <si>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</si>
  <si>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</si>
  <si>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</si>
  <si>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</si>
  <si>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</si>
  <si>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</si>
  <si>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</si>
  <si>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</si>
  <si>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</si>
  <si>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</si>
  <si>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</si>
  <si>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</si>
  <si>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</si>
  <si>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</si>
  <si>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</si>
  <si>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</si>
  <si>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</si>
  <si>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</si>
  <si>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</si>
  <si>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</si>
  <si>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</si>
  <si>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</si>
  <si>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</si>
  <si>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</si>
  <si>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</si>
  <si>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</si>
  <si>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</si>
  <si>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</si>
  <si>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</si>
  <si>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</si>
  <si>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</si>
  <si>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</si>
  <si>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</si>
  <si>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</si>
  <si>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</si>
  <si>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</si>
  <si>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</si>
  <si>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</si>
  <si>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</si>
  <si>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</si>
  <si>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</si>
  <si>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</si>
  <si>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</si>
  <si>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</si>
  <si>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</si>
  <si>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</si>
  <si>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</si>
  <si>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</si>
  <si>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</si>
  <si>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</si>
  <si>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</si>
  <si>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</si>
  <si>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</si>
  <si>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</si>
  <si>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</si>
  <si>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</si>
  <si>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</si>
  <si>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</si>
  <si>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</si>
  <si>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</si>
  <si>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</si>
  <si>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</si>
  <si>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</si>
  <si>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</si>
  <si>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</si>
  <si>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</si>
  <si>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</si>
  <si>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</si>
  <si>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</si>
  <si>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</si>
  <si>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</si>
  <si>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</si>
  <si>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</si>
  <si>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</si>
  <si>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</si>
  <si>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</si>
  <si>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</si>
  <si>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</si>
  <si>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</si>
  <si>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</si>
  <si>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</si>
  <si>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</si>
  <si>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</si>
  <si>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</si>
  <si>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</si>
  <si>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</si>
  <si>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</si>
  <si>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</si>
  <si>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</si>
  <si>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</si>
  <si>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</si>
  <si>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</si>
  <si>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</si>
  <si>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</si>
  <si>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</si>
  <si>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</si>
  <si>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</si>
  <si>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</si>
  <si>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</si>
  <si>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</si>
  <si>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</si>
  <si>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</si>
  <si>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</si>
  <si>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</si>
  <si>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</si>
  <si>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</si>
  <si>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</si>
  <si>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</si>
  <si>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</si>
  <si>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</si>
  <si>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</si>
  <si>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</si>
  <si>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</si>
  <si>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</si>
  <si>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</si>
  <si>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</si>
  <si>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</si>
  <si>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</si>
  <si>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</si>
  <si>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</si>
  <si>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</si>
  <si>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</si>
  <si>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</si>
  <si>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</si>
  <si>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</si>
  <si>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</si>
  <si>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</si>
  <si>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</si>
  <si>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</si>
  <si>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</si>
  <si>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</si>
  <si>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</si>
  <si>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</si>
  <si>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</si>
  <si>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</si>
  <si>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</si>
  <si>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</si>
  <si>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</si>
  <si>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</si>
  <si>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</si>
  <si>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</si>
  <si>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</si>
  <si>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</si>
  <si>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</si>
  <si>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</si>
  <si>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</si>
  <si>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</si>
  <si>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</si>
  <si>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</si>
  <si>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</si>
  <si>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</si>
  <si>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</si>
  <si>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</si>
  <si>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</si>
  <si>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</si>
  <si>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</si>
  <si>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</si>
  <si>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</si>
  <si>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</si>
  <si>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</si>
  <si>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</si>
  <si>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</si>
  <si>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</si>
  <si>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</si>
  <si>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</si>
  <si>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</si>
  <si>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</si>
  <si>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</si>
  <si>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</si>
  <si>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</si>
  <si>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</si>
  <si>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</si>
  <si>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</si>
  <si>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</si>
  <si>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</si>
  <si>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</si>
  <si>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</si>
  <si>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</si>
  <si>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</si>
  <si>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</si>
  <si>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</si>
  <si>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</si>
  <si>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</si>
  <si>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</si>
  <si>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</si>
  <si>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</si>
  <si>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</si>
  <si>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</si>
  <si>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</si>
  <si>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</si>
  <si>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</si>
  <si>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</si>
  <si>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</si>
  <si>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</si>
  <si>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</si>
  <si>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</si>
  <si>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</si>
  <si>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</si>
  <si>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</si>
  <si>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</si>
  <si>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</si>
  <si>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</si>
  <si>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</si>
  <si>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</si>
  <si>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</si>
  <si>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</si>
  <si>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</si>
  <si>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</si>
  <si>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</si>
  <si>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</si>
  <si>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</si>
  <si>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</si>
  <si>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</si>
  <si>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</si>
  <si>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</si>
  <si>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</si>
  <si>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</si>
  <si>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</si>
  <si>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</si>
  <si>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</si>
  <si>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</si>
  <si>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</si>
  <si>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</si>
  <si>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</si>
  <si>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</si>
  <si>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</si>
  <si>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</si>
  <si>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</si>
  <si>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</si>
  <si>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</si>
  <si>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</si>
  <si>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</si>
  <si>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</si>
  <si>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</si>
  <si>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</si>
  <si>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</si>
  <si>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</si>
  <si>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</si>
  <si>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</si>
  <si>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</si>
  <si>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</si>
  <si>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</si>
  <si>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</si>
  <si>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</si>
  <si>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</si>
  <si>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</si>
  <si>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</si>
  <si>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</si>
  <si>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</si>
  <si>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</si>
  <si>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</si>
  <si>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</si>
  <si>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</si>
  <si>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</si>
  <si>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</si>
  <si>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</si>
  <si>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</si>
  <si>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</si>
  <si>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</si>
  <si>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</si>
  <si>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</si>
  <si>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</si>
  <si>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</si>
  <si>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</si>
  <si>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</si>
  <si>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</si>
  <si>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</si>
  <si>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</si>
  <si>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</si>
  <si>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</si>
  <si>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</si>
  <si>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</si>
  <si>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</si>
  <si>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</si>
  <si>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</si>
  <si>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</si>
  <si>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</si>
  <si>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</si>
  <si>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</si>
  <si>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</si>
  <si>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</si>
  <si>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</si>
  <si>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</si>
  <si>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</si>
  <si>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</si>
  <si>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</si>
  <si>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</si>
  <si>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</si>
  <si>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</si>
  <si>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</si>
  <si>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</si>
  <si>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</si>
  <si>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</si>
  <si>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</si>
  <si>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</si>
  <si>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</si>
  <si>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</si>
  <si>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</si>
  <si>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</si>
  <si>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</si>
  <si>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</si>
  <si>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</si>
  <si>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</si>
  <si>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</si>
  <si>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</si>
  <si>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</si>
  <si>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</si>
  <si>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</si>
  <si>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</si>
  <si>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</si>
  <si>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</si>
  <si>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</si>
  <si>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</si>
  <si>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</si>
  <si>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</si>
  <si>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</si>
  <si>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</si>
  <si>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</si>
  <si>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</si>
  <si>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</si>
  <si>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</si>
  <si>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</si>
  <si>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</si>
  <si>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</si>
  <si>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</si>
  <si>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</si>
  <si>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</si>
  <si>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</si>
  <si>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</si>
  <si>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</si>
  <si>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</si>
  <si>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</si>
  <si>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</si>
  <si>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</si>
  <si>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</si>
  <si>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</si>
  <si>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</si>
  <si>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</si>
  <si>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</si>
  <si>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</si>
  <si>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</si>
  <si>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</si>
  <si>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</si>
  <si>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</si>
  <si>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</si>
  <si>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</si>
  <si>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</si>
  <si>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</si>
  <si>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</si>
  <si>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</si>
  <si>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</si>
  <si>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</si>
  <si>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</si>
  <si>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</si>
  <si>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</si>
  <si>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</si>
  <si>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</si>
  <si>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</si>
  <si>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</si>
  <si>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</si>
  <si>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</si>
  <si>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</si>
  <si>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</si>
  <si>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</si>
  <si>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</si>
  <si>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</si>
  <si>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</si>
  <si>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</si>
  <si>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</si>
  <si>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</si>
  <si>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</si>
  <si>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</si>
  <si>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</si>
  <si>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</si>
  <si>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</si>
  <si>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</si>
  <si>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</si>
  <si>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</si>
  <si>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</si>
  <si>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</si>
  <si>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</si>
  <si>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</si>
  <si>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</si>
  <si>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</si>
  <si>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</si>
  <si>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</si>
  <si>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</si>
  <si>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</si>
  <si>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</si>
  <si>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</si>
  <si>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</si>
  <si>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</si>
  <si>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</si>
  <si>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</si>
  <si>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</si>
  <si>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</si>
  <si>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</si>
  <si>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</si>
  <si>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</si>
  <si>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</si>
  <si>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</si>
  <si>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</si>
  <si>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</si>
  <si>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</si>
  <si>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</si>
  <si>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</si>
  <si>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</si>
  <si>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</si>
  <si>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</si>
  <si>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</si>
  <si>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</si>
  <si>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</si>
  <si>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</si>
  <si>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</si>
  <si>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</si>
  <si>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</si>
  <si>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</si>
  <si>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</si>
  <si>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</si>
  <si>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</si>
  <si>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</si>
  <si>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</si>
  <si>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</si>
  <si>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</si>
  <si>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</si>
  <si>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</si>
  <si>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</si>
  <si>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</si>
  <si>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</si>
  <si>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</si>
  <si>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</si>
  <si>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</si>
  <si>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</si>
  <si>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</si>
  <si>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</si>
  <si>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</si>
  <si>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</si>
  <si>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</si>
  <si>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</si>
  <si>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</si>
  <si>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</si>
  <si>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</si>
  <si>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</si>
  <si>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</si>
  <si>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</si>
  <si>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</si>
  <si>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</si>
  <si>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</si>
  <si>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</si>
  <si>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</si>
  <si>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</si>
  <si>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</si>
  <si>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</si>
  <si>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</si>
  <si>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</si>
  <si>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</si>
  <si>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</si>
  <si>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</si>
  <si>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</si>
  <si>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</si>
  <si>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</si>
  <si>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</si>
  <si>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</si>
  <si>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</si>
  <si>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</si>
  <si>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</si>
  <si>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</si>
  <si>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</si>
  <si>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</si>
  <si>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</si>
  <si>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</si>
  <si>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</si>
  <si>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</si>
  <si>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</si>
  <si>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</si>
  <si>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</si>
  <si>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</si>
  <si>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</si>
  <si>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</si>
  <si>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</si>
  <si>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</si>
  <si>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</si>
  <si>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</si>
  <si>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</si>
  <si>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</si>
  <si>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</si>
  <si>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</si>
  <si>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</si>
  <si>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</si>
  <si>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</si>
  <si>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</si>
  <si>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</si>
  <si>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</si>
  <si>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</si>
  <si>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</si>
  <si>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</si>
  <si>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</si>
  <si>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</si>
  <si>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</si>
  <si>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</si>
  <si>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</si>
  <si>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</si>
  <si>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</si>
  <si>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</si>
  <si>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</si>
  <si>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</si>
  <si>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</si>
  <si>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</si>
  <si>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</si>
  <si>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</si>
  <si>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</si>
  <si>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</si>
  <si>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</si>
  <si>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</si>
  <si>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</si>
  <si>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</si>
  <si>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</si>
  <si>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</si>
  <si>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</si>
  <si>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</si>
  <si>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</si>
  <si>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</si>
  <si>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</si>
  <si>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</si>
  <si>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</si>
  <si>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</si>
  <si>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</si>
  <si>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</si>
  <si>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</si>
  <si>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</si>
  <si>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</si>
  <si>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</si>
  <si>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</si>
  <si>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</si>
  <si>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</si>
  <si>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</si>
  <si>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</si>
  <si>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</si>
  <si>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</si>
  <si>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</si>
  <si>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</si>
  <si>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</si>
  <si>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</si>
  <si>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</si>
  <si>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</si>
  <si>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</si>
  <si>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</si>
  <si>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</si>
  <si>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</si>
  <si>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</si>
  <si>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</si>
  <si>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</si>
  <si>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</si>
  <si>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</si>
  <si>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</si>
  <si>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</si>
  <si>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</si>
  <si>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</si>
  <si>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</si>
  <si>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</si>
  <si>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</si>
  <si>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</si>
  <si>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</si>
  <si>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</si>
  <si>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</si>
  <si>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</si>
  <si>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</si>
  <si>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</si>
  <si>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</si>
  <si>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</si>
  <si>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</si>
  <si>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</si>
  <si>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</si>
  <si>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</si>
  <si>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</si>
  <si>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</si>
  <si>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</si>
  <si>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</si>
  <si>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</si>
  <si>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</si>
  <si>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</si>
  <si>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</si>
  <si>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</si>
  <si>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</si>
  <si>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</si>
  <si>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</si>
  <si>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</si>
  <si>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</si>
  <si>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</si>
  <si>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</si>
  <si>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</si>
  <si>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</si>
  <si>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</si>
  <si>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</si>
  <si>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</si>
  <si>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</si>
  <si>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</si>
  <si>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</si>
  <si>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</si>
  <si>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</si>
  <si>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</si>
  <si>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</si>
  <si>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</si>
  <si>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</si>
  <si>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</si>
  <si>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</si>
  <si>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</si>
  <si>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</si>
  <si>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</si>
  <si>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</si>
  <si>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</si>
  <si>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</si>
  <si>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</si>
  <si>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</si>
  <si>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</si>
  <si>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</si>
  <si>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</si>
  <si>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</si>
  <si>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</si>
  <si>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</si>
  <si>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</si>
  <si>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</si>
  <si>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</si>
  <si>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</si>
  <si>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</si>
  <si>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</si>
  <si>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</si>
  <si>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</si>
  <si>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</si>
  <si>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</si>
  <si>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</si>
  <si>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</si>
  <si>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</si>
  <si>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</si>
  <si>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</si>
  <si>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</si>
  <si>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</si>
  <si>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</si>
  <si>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</si>
  <si>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</si>
  <si>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</si>
  <si>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</si>
  <si>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</si>
  <si>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</si>
  <si>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</si>
  <si>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</si>
  <si>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</si>
  <si>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</si>
  <si>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</si>
  <si>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</si>
  <si>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</si>
  <si>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</si>
  <si>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</si>
  <si>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</si>
  <si>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</si>
  <si>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</si>
  <si>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</si>
  <si>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</si>
  <si>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</si>
  <si>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</si>
  <si>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</si>
  <si>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</si>
  <si>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</si>
  <si>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</si>
  <si>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</si>
  <si>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</si>
  <si>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</si>
  <si>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</si>
  <si>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</si>
  <si>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</si>
  <si>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</si>
  <si>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</si>
  <si>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</si>
  <si>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</si>
  <si>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</si>
  <si>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</si>
  <si>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</si>
  <si>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</si>
  <si>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</si>
  <si>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</si>
  <si>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</si>
  <si>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</si>
  <si>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</si>
  <si>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</si>
  <si>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</si>
  <si>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</si>
  <si>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</si>
  <si>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</si>
  <si>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</si>
  <si>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</si>
  <si>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</si>
  <si>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</si>
  <si>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</si>
  <si>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</si>
  <si>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</si>
  <si>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</si>
  <si>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</si>
  <si>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</si>
  <si>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</si>
  <si>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</si>
  <si>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</si>
  <si>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</si>
  <si>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</si>
  <si>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</si>
  <si>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</si>
  <si>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</si>
  <si>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</si>
  <si>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</si>
  <si>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</si>
  <si>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</si>
  <si>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</si>
  <si>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</si>
  <si>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</si>
  <si>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</si>
  <si>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</si>
  <si>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</si>
  <si>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</si>
  <si>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</si>
  <si>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</si>
  <si>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</si>
  <si>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</si>
  <si>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</si>
  <si>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</si>
  <si>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</si>
  <si>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</si>
  <si>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</si>
  <si>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</si>
  <si>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</si>
  <si>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</si>
  <si>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</si>
  <si>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</si>
  <si>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</si>
  <si>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</si>
  <si>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</si>
  <si>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</si>
  <si>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</si>
  <si>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</si>
  <si>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</si>
  <si>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</si>
  <si>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</si>
  <si>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</si>
  <si>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</si>
  <si>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</si>
  <si>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</si>
  <si>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</si>
  <si>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</si>
  <si>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</si>
  <si>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</si>
  <si>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</si>
  <si>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</si>
  <si>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</si>
  <si>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</si>
  <si>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</si>
  <si>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</si>
  <si>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</si>
  <si>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</si>
  <si>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</si>
  <si>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</si>
  <si>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</si>
  <si>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</si>
  <si>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</si>
  <si>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</si>
  <si>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</si>
  <si>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</si>
  <si>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</si>
  <si>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</si>
  <si>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</si>
  <si>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</si>
  <si>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</si>
  <si>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</si>
  <si>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</si>
  <si>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</si>
  <si>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</si>
  <si>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</si>
  <si>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</si>
  <si>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</si>
  <si>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</si>
  <si>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</si>
  <si>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</si>
  <si>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</si>
  <si>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</si>
  <si>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</si>
  <si>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</si>
  <si>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</si>
  <si>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</si>
  <si>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</si>
  <si>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</si>
  <si>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</si>
  <si>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</si>
  <si>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</si>
  <si>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</si>
  <si>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</si>
  <si>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</si>
  <si>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</si>
  <si>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</si>
  <si>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</si>
  <si>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</si>
  <si>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</si>
  <si>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</si>
  <si>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</si>
  <si>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</si>
  <si>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</si>
  <si>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</si>
  <si>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</si>
  <si>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</si>
  <si>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</si>
  <si>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</si>
  <si>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</si>
  <si>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</si>
  <si>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</si>
  <si>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</si>
  <si>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</si>
  <si>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</si>
  <si>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</si>
  <si>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</si>
  <si>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</si>
  <si>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</si>
  <si>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</si>
  <si>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</si>
  <si>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</si>
  <si>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</si>
  <si>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</si>
  <si>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</si>
  <si>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</si>
  <si>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</si>
  <si>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</si>
  <si>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</si>
  <si>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</si>
  <si>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</si>
  <si>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</si>
  <si>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</si>
  <si>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</si>
  <si>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</si>
  <si>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</si>
  <si>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</si>
  <si>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</si>
  <si>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</si>
  <si>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</si>
  <si>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</si>
  <si>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</si>
  <si>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</si>
  <si>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</si>
  <si>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</si>
  <si>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</si>
  <si>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</si>
  <si>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</si>
  <si>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</si>
  <si>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</si>
  <si>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</si>
  <si>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</si>
  <si>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</si>
  <si>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</si>
  <si>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</si>
  <si>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</si>
  <si>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</si>
  <si>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</si>
  <si>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</si>
  <si>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</si>
  <si>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</si>
  <si>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</si>
  <si>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</si>
  <si>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</si>
  <si>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</si>
  <si>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</si>
  <si>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</si>
  <si>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</si>
  <si>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</si>
  <si>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</si>
  <si>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</si>
  <si>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</si>
  <si>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</si>
  <si>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</si>
  <si>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</si>
  <si>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</si>
  <si>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</si>
  <si>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</si>
  <si>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</si>
  <si>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</si>
  <si>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</si>
  <si>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</si>
  <si>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</si>
  <si>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</si>
  <si>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</si>
  <si>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</si>
  <si>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</si>
  <si>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</si>
  <si>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</si>
  <si>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</si>
  <si>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</si>
  <si>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</si>
  <si>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</si>
  <si>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</si>
  <si>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</si>
  <si>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</si>
  <si>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</si>
  <si>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</si>
  <si>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</si>
  <si>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</si>
  <si>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</si>
  <si>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</si>
  <si>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</si>
  <si>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</si>
  <si>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</si>
  <si>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</si>
  <si>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</si>
  <si>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</si>
  <si>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</si>
  <si>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</si>
  <si>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</si>
  <si>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</si>
  <si>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</si>
  <si>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</si>
  <si>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</si>
  <si>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</si>
  <si>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</si>
  <si>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</si>
  <si>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</si>
  <si>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</si>
  <si>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</si>
  <si>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</si>
  <si>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</si>
  <si>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</si>
  <si>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</si>
  <si>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</si>
  <si>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</si>
  <si>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</si>
  <si>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</si>
  <si>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</si>
  <si>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</si>
  <si>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</si>
  <si>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</si>
  <si>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</si>
  <si>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</si>
  <si>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</si>
  <si>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</si>
  <si>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</si>
  <si>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</si>
  <si>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</si>
  <si>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</si>
  <si>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</si>
  <si>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</si>
  <si>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</si>
  <si>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</si>
  <si>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</si>
  <si>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</si>
  <si>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</si>
  <si>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</si>
  <si>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</si>
  <si>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</si>
  <si>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</si>
  <si>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</si>
  <si>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</si>
  <si>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</si>
  <si>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</si>
  <si>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</si>
  <si>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</si>
  <si>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</si>
  <si>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</si>
  <si>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</si>
  <si>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</si>
  <si>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</si>
  <si>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</si>
  <si>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</si>
  <si>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</si>
  <si>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</si>
  <si>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</si>
  <si>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</si>
  <si>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</si>
  <si>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</si>
  <si>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</si>
  <si>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</si>
  <si>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</si>
  <si>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</si>
  <si>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</si>
  <si>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</si>
  <si>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</si>
  <si>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</si>
  <si>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</si>
  <si>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</si>
  <si>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</si>
  <si>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</si>
  <si>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</si>
  <si>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</si>
  <si>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</si>
  <si>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</si>
  <si>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</si>
  <si>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</si>
  <si>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</si>
  <si>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</si>
  <si>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</si>
  <si>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</si>
  <si>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</si>
  <si>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</si>
  <si>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</si>
  <si>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</si>
  <si>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</si>
  <si>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</si>
  <si>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</si>
  <si>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</si>
  <si>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</si>
  <si>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</si>
  <si>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</si>
  <si>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</si>
  <si>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</si>
  <si>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</si>
  <si>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</si>
  <si>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</si>
  <si>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</si>
  <si>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</si>
  <si>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</si>
  <si>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</si>
  <si>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</si>
  <si>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</si>
  <si>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</si>
  <si>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</si>
  <si>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</si>
  <si>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</si>
  <si>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</si>
  <si>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</si>
  <si>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</si>
  <si>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</si>
  <si>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</si>
  <si>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</si>
  <si>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</si>
  <si>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</si>
  <si>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</si>
  <si>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</si>
  <si>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</si>
  <si>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</si>
  <si>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</si>
  <si>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</si>
  <si>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</si>
  <si>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</si>
  <si>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</si>
  <si>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</si>
  <si>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</si>
  <si>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</si>
  <si>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</si>
  <si>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</si>
  <si>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</si>
  <si>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</si>
  <si>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</si>
  <si>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</si>
  <si>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</si>
  <si>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</si>
  <si>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</si>
  <si>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</si>
  <si>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</si>
  <si>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</si>
  <si>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</si>
  <si>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</si>
  <si>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</si>
  <si>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</si>
  <si>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</si>
  <si>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</si>
  <si>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</si>
  <si>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</si>
  <si>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</si>
  <si>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</si>
  <si>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</si>
  <si>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</si>
  <si>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</si>
  <si>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</si>
  <si>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</si>
  <si>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</si>
  <si>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</si>
  <si>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</si>
  <si>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</si>
  <si>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</si>
  <si>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</si>
  <si>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</si>
  <si>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</si>
  <si>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</si>
  <si>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</si>
  <si>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</si>
  <si>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</si>
  <si>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</si>
  <si>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</si>
  <si>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</si>
  <si>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</si>
  <si>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</si>
  <si>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</si>
  <si>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</si>
  <si>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</si>
  <si>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</si>
  <si>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</si>
  <si>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</si>
  <si>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</si>
  <si>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</si>
  <si>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</si>
  <si>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</si>
  <si>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</si>
  <si>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</si>
  <si>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</si>
  <si>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</si>
  <si>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</si>
  <si>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</si>
  <si>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</si>
  <si>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</si>
  <si>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</si>
  <si>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</si>
  <si>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</si>
  <si>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</si>
  <si>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</si>
  <si>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</si>
  <si>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</si>
  <si>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</si>
  <si>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</si>
  <si>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</si>
  <si>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</si>
  <si>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</si>
  <si>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</si>
  <si>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</si>
  <si>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</si>
  <si>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</si>
  <si>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</si>
  <si>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</si>
  <si>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</si>
  <si>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</si>
  <si>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</si>
  <si>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</si>
  <si>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</si>
  <si>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</si>
  <si>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</si>
  <si>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</si>
  <si>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</si>
  <si>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</si>
  <si>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</si>
  <si>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</si>
  <si>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</si>
  <si>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</si>
  <si>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</si>
  <si>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</si>
  <si>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</si>
  <si>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</si>
  <si>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</si>
  <si>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</si>
  <si>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</si>
  <si>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</si>
  <si>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</si>
  <si>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</si>
  <si>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</si>
  <si>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</si>
  <si>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</si>
  <si>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</si>
  <si>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</si>
  <si>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</si>
  <si>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</si>
  <si>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</si>
  <si>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</si>
  <si>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</si>
  <si>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</si>
  <si>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</si>
  <si>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</si>
  <si>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</si>
  <si>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</si>
  <si>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</si>
  <si>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</si>
  <si>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</si>
  <si>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</si>
  <si>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</si>
  <si>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</si>
  <si>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</si>
  <si>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</si>
  <si>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</si>
  <si>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</si>
  <si>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</si>
  <si>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</si>
  <si>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</si>
  <si>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</si>
  <si>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</si>
  <si>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</si>
  <si>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</si>
  <si>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</si>
  <si>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</si>
  <si>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</si>
  <si>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</si>
  <si>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</si>
  <si>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</si>
  <si>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</si>
  <si>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</si>
  <si>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</si>
  <si>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</si>
  <si>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</si>
  <si>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</si>
  <si>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</si>
  <si>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</si>
  <si>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</si>
  <si>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</si>
  <si>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</si>
  <si>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</si>
  <si>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</si>
  <si>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</si>
  <si>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</si>
  <si>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</si>
  <si>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</si>
  <si>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</si>
  <si>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</si>
  <si>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</si>
  <si>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</si>
  <si>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</si>
  <si>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</si>
  <si>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</si>
  <si>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</si>
  <si>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</si>
  <si>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</si>
  <si>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</si>
  <si>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</si>
  <si>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</si>
  <si>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</si>
  <si>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</si>
  <si>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</si>
  <si>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</si>
  <si>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</si>
  <si>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</si>
  <si>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</si>
  <si>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</si>
  <si>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</si>
  <si>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</si>
  <si>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</si>
  <si>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</si>
  <si>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</si>
  <si>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</si>
  <si>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</si>
  <si>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</si>
  <si>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</si>
  <si>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</si>
  <si>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</si>
  <si>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</si>
  <si>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</si>
  <si>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</si>
  <si>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</si>
  <si>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</si>
  <si>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</si>
  <si>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</si>
  <si>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</si>
  <si>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</si>
  <si>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</si>
  <si>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</si>
  <si>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</si>
  <si>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</si>
  <si>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</si>
  <si>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</si>
  <si>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</si>
  <si>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</si>
  <si>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</si>
  <si>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</si>
  <si>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</si>
  <si>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</si>
  <si>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</si>
  <si>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</si>
  <si>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</si>
  <si>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</si>
  <si>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</si>
  <si>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</si>
  <si>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</si>
  <si>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</si>
  <si>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</si>
  <si>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</si>
  <si>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</si>
  <si>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</si>
  <si>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</si>
  <si>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</si>
  <si>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</si>
  <si>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</si>
  <si>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</si>
  <si>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</si>
  <si>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</si>
  <si>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</si>
  <si>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</si>
  <si>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</si>
  <si>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</si>
  <si>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</si>
  <si>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</si>
  <si>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</si>
  <si>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</si>
  <si>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</si>
  <si>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</si>
  <si>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</si>
  <si>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</si>
  <si>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</si>
  <si>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</si>
  <si>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</si>
  <si>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</si>
  <si>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</si>
  <si>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</si>
  <si>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</si>
  <si>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</si>
  <si>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</si>
  <si>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</si>
  <si>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</si>
  <si>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</si>
  <si>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</si>
  <si>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</si>
  <si>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</si>
  <si>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</si>
  <si>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</si>
  <si>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</si>
  <si>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</si>
  <si>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</si>
  <si>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</si>
  <si>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</si>
  <si>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</si>
  <si>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</si>
  <si>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</si>
  <si>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</si>
  <si>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</si>
  <si>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</si>
  <si>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</si>
  <si>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</si>
  <si>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</si>
  <si>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</si>
  <si>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</si>
  <si>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</si>
  <si>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</si>
  <si>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</si>
  <si>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</si>
  <si>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</si>
  <si>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</si>
  <si>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</si>
  <si>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</si>
  <si>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</si>
  <si>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</si>
  <si>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</si>
  <si>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</si>
  <si>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</si>
  <si>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</si>
  <si>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</si>
  <si>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</si>
  <si>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</si>
  <si>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</si>
  <si>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</si>
  <si>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</si>
  <si>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</si>
  <si>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</si>
  <si>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</si>
  <si>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</si>
  <si>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</si>
  <si>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</si>
  <si>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</si>
  <si>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</si>
  <si>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</si>
  <si>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</si>
  <si>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</si>
  <si>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</si>
  <si>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</si>
  <si>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</si>
  <si>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</si>
  <si>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</si>
  <si>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</si>
  <si>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</si>
  <si>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</si>
  <si>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</si>
  <si>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</si>
  <si>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</si>
  <si>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</si>
  <si>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</si>
  <si>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</si>
  <si>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</si>
  <si>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</si>
  <si>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</si>
  <si>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</si>
  <si>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</si>
  <si>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</si>
  <si>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</si>
  <si>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</si>
  <si>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</si>
  <si>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</si>
  <si>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</si>
  <si>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</si>
  <si>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</si>
  <si>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</si>
  <si>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</si>
  <si>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</si>
  <si>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</si>
  <si>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</si>
  <si>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</si>
  <si>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</si>
  <si>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</si>
  <si>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</si>
  <si>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</si>
  <si>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</si>
  <si>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</si>
  <si>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</si>
  <si>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</si>
  <si>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</si>
  <si>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</si>
  <si>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</si>
  <si>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</si>
  <si>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</si>
  <si>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</si>
  <si>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</si>
  <si>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</si>
  <si>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</si>
  <si>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</si>
  <si>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</si>
  <si>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</si>
  <si>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</si>
  <si>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</si>
  <si>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</si>
  <si>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</si>
  <si>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</si>
  <si>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</si>
  <si>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</si>
  <si>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</si>
  <si>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</si>
  <si>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</si>
  <si>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</si>
  <si>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</si>
  <si>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</si>
  <si>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</si>
  <si>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</si>
  <si>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</si>
  <si>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</si>
  <si>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</si>
  <si>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</si>
  <si>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</si>
  <si>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</si>
  <si>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</si>
  <si>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</si>
  <si>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</si>
  <si>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</si>
  <si>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</si>
  <si>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</si>
  <si>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</si>
  <si>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</si>
  <si>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</si>
  <si>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</si>
  <si>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</si>
  <si>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</si>
  <si>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</si>
  <si>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</si>
  <si>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</si>
  <si>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</si>
  <si>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</si>
  <si>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</si>
  <si>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</si>
  <si>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</si>
  <si>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</si>
  <si>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</si>
  <si>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</si>
  <si>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</si>
  <si>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</si>
  <si>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</si>
  <si>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</si>
  <si>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</si>
  <si>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</si>
  <si>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</si>
  <si>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</si>
  <si>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</si>
  <si>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</si>
  <si>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</si>
  <si>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</si>
  <si>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</si>
  <si>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</si>
  <si>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</si>
  <si>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</si>
  <si>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</si>
  <si>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</si>
  <si>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</si>
  <si>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</si>
  <si>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</si>
  <si>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</si>
  <si>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</si>
  <si>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</si>
  <si>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</si>
  <si>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</si>
  <si>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</si>
  <si>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</si>
  <si>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</si>
  <si>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</si>
  <si>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</si>
  <si>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</si>
  <si>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</si>
  <si>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</si>
  <si>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</si>
  <si>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</si>
  <si>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</si>
  <si>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</si>
  <si>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</si>
  <si>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</si>
  <si>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</si>
  <si>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</si>
  <si>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</si>
  <si>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</si>
  <si>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</si>
  <si>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</si>
  <si>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</si>
  <si>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</si>
  <si>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</si>
  <si>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</si>
  <si>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</si>
  <si>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</si>
  <si>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</si>
  <si>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</si>
  <si>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</si>
  <si>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</si>
  <si>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</si>
  <si>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</si>
  <si>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</si>
  <si>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</si>
  <si>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</si>
  <si>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</si>
  <si>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</si>
  <si>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</si>
  <si>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</si>
  <si>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</si>
  <si>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</si>
  <si>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</si>
  <si>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</si>
  <si>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</si>
  <si>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</si>
  <si>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</si>
  <si>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</si>
  <si>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</si>
  <si>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</si>
  <si>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</si>
  <si>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</si>
  <si>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</si>
  <si>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</si>
  <si>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</si>
  <si>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</si>
  <si>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</si>
  <si>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</si>
  <si>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</si>
  <si>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</si>
  <si>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</si>
  <si>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</si>
  <si>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</si>
  <si>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</si>
  <si>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</si>
  <si>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</si>
  <si>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</si>
  <si>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</si>
  <si>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</si>
  <si>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</si>
  <si>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</si>
  <si>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</si>
  <si>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</si>
  <si>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</si>
  <si>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</si>
  <si>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</si>
  <si>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</si>
  <si>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</si>
  <si>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</si>
  <si>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</si>
  <si>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</si>
  <si>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</si>
  <si>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</si>
  <si>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</si>
  <si>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</si>
  <si>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</si>
  <si>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</si>
  <si>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</si>
  <si>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</si>
  <si>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</si>
  <si>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</si>
  <si>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</si>
  <si>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</si>
  <si>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</si>
  <si>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</si>
  <si>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</si>
  <si>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</si>
  <si>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</si>
  <si>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</si>
  <si>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</si>
  <si>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</si>
  <si>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</si>
  <si>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</si>
  <si>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</si>
  <si>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</si>
  <si>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</si>
  <si>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</si>
  <si>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</si>
  <si>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</si>
  <si>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</si>
  <si>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</si>
  <si>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</si>
  <si>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</si>
  <si>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</si>
  <si>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</si>
  <si>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</si>
  <si>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</si>
  <si>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</si>
  <si>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</si>
  <si>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</si>
  <si>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</si>
  <si>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</si>
  <si>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</si>
  <si>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</si>
  <si>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</si>
  <si>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</si>
  <si>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</si>
  <si>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</si>
  <si>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</si>
  <si>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</si>
  <si>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</si>
  <si>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</si>
  <si>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</si>
  <si>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</si>
  <si>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</si>
  <si>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</si>
  <si>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</si>
  <si>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</si>
  <si>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</si>
  <si>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</si>
  <si>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</si>
  <si>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</si>
  <si>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</si>
  <si>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</si>
  <si>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</si>
  <si>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</si>
  <si>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</si>
  <si>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</si>
  <si>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</si>
  <si>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</si>
  <si>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</si>
  <si>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</si>
  <si>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</si>
  <si>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</si>
  <si>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</si>
  <si>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</si>
  <si>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</si>
  <si>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</si>
  <si>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</si>
  <si>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</si>
  <si>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</si>
  <si>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</si>
  <si>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</si>
  <si>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</si>
  <si>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</si>
  <si>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</si>
  <si>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</si>
  <si>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</si>
  <si>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</si>
  <si>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</si>
  <si>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</si>
  <si>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</si>
  <si>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</si>
  <si>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</si>
  <si>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</si>
  <si>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</si>
  <si>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</si>
  <si>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</si>
  <si>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</si>
  <si>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</si>
  <si>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</si>
  <si>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</si>
  <si>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</si>
  <si>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</si>
  <si>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</si>
  <si>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</si>
  <si>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</si>
  <si>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</si>
  <si>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</si>
  <si>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</si>
  <si>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</si>
  <si>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</si>
  <si>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</si>
  <si>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</si>
  <si>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</si>
  <si>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</si>
  <si>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</si>
  <si>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</si>
  <si>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</si>
  <si>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</si>
  <si>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</si>
  <si>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</si>
  <si>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</si>
  <si>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</si>
  <si>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</si>
  <si>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</si>
  <si>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</si>
  <si>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</si>
  <si>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</si>
  <si>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</si>
  <si>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</si>
  <si>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</si>
  <si>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</si>
  <si>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</si>
  <si>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</si>
  <si>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</si>
  <si>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</si>
  <si>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</si>
  <si>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</si>
  <si>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</si>
  <si>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</si>
  <si>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</si>
  <si>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</si>
  <si>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</si>
  <si>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</si>
  <si>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</si>
  <si>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</si>
  <si>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</si>
  <si>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</si>
  <si>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</si>
  <si>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</si>
  <si>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</si>
  <si>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</si>
  <si>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</si>
  <si>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</si>
  <si>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</si>
  <si>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</si>
  <si>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</si>
  <si>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</si>
  <si>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</si>
  <si>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</si>
  <si>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</si>
  <si>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</si>
  <si>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</si>
  <si>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</si>
  <si>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</si>
  <si>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</si>
  <si>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</si>
  <si>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</si>
  <si>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</si>
  <si>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</si>
  <si>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</si>
  <si>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</si>
  <si>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</si>
  <si>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</si>
  <si>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</si>
  <si>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</si>
  <si>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</si>
  <si>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</si>
  <si>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</si>
  <si>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</si>
  <si>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</si>
  <si>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</si>
  <si>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</si>
  <si>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</si>
  <si>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</si>
  <si>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</si>
  <si>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</si>
  <si>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</si>
  <si>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</si>
  <si>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</si>
  <si>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</si>
  <si>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</si>
  <si>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</si>
  <si>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</si>
  <si>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</si>
  <si>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</si>
  <si>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</si>
  <si>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</si>
  <si>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</si>
  <si>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</si>
  <si>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</si>
  <si>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</si>
  <si>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</si>
  <si>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</si>
  <si>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</si>
  <si>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</si>
  <si>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</si>
  <si>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</si>
  <si>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</si>
  <si>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</si>
  <si>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</si>
  <si>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</si>
  <si>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</si>
  <si>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</si>
  <si>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</si>
  <si>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</si>
  <si>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</si>
  <si>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</si>
  <si>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</si>
  <si>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</si>
  <si>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</si>
  <si>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</si>
  <si>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</si>
  <si>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</si>
  <si>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</si>
  <si>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</si>
  <si>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</si>
  <si>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</si>
  <si>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</si>
  <si>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</si>
  <si>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</si>
  <si>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</si>
  <si>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</si>
  <si>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</si>
  <si>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</si>
  <si>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</si>
  <si>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</si>
  <si>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</si>
  <si>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</si>
  <si>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</si>
  <si>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</si>
  <si>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</si>
  <si>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</si>
  <si>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</si>
  <si>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</si>
  <si>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</si>
  <si>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</si>
  <si>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</si>
  <si>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</si>
  <si>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</si>
  <si>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</si>
  <si>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</si>
  <si>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</si>
  <si>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</si>
  <si>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</si>
  <si>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</si>
  <si>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</si>
  <si>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</si>
  <si>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</si>
  <si>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</si>
  <si>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</si>
  <si>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</si>
  <si>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</si>
  <si>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</si>
  <si>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</si>
  <si>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</si>
  <si>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</si>
  <si>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</si>
  <si>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</si>
  <si>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</si>
  <si>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</si>
  <si>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</si>
  <si>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</si>
  <si>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</si>
  <si>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</si>
  <si>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</si>
  <si>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</si>
  <si>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</si>
  <si>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</si>
  <si>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</si>
  <si>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</si>
  <si>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</si>
  <si>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</si>
  <si>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</si>
  <si>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</si>
  <si>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</si>
  <si>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</si>
  <si>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</si>
  <si>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</si>
  <si>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</si>
  <si>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</si>
  <si>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</si>
  <si>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</si>
  <si>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</si>
  <si>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</si>
  <si>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</si>
  <si>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</si>
  <si>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</si>
  <si>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</si>
  <si>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</si>
  <si>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</si>
  <si>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</si>
  <si>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</si>
  <si>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</si>
  <si>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</si>
  <si>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</si>
  <si>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</si>
  <si>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</si>
  <si>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</si>
  <si>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</si>
  <si>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</si>
  <si>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</si>
  <si>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</si>
  <si>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</si>
  <si>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</si>
  <si>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</si>
  <si>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</si>
  <si>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</si>
  <si>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</si>
  <si>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</si>
  <si>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</si>
  <si>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</si>
  <si>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</si>
  <si>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</si>
  <si>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</si>
  <si>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</si>
  <si>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</si>
  <si>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</si>
  <si>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</si>
  <si>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</si>
  <si>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</si>
  <si>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</si>
  <si>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</si>
  <si>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</si>
  <si>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</si>
  <si>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</si>
  <si>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</si>
  <si>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</si>
  <si>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</si>
  <si>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</si>
  <si>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</si>
  <si>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</si>
  <si>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</si>
  <si>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</si>
  <si>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</si>
  <si>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</si>
  <si>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</si>
  <si>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</si>
  <si>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</si>
  <si>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</si>
  <si>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</si>
  <si>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</si>
  <si>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</si>
  <si>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</si>
  <si>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</si>
  <si>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</si>
  <si>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</si>
  <si>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</si>
  <si>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</si>
  <si>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</si>
  <si>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</si>
  <si>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</si>
  <si>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</si>
  <si>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</si>
  <si>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</si>
  <si>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</si>
  <si>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</si>
  <si>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</si>
  <si>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</si>
  <si>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</si>
  <si>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</si>
  <si>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</si>
  <si>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</si>
  <si>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</si>
  <si>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</si>
  <si>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</si>
  <si>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</si>
  <si>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</si>
  <si>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</si>
  <si>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</si>
  <si>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</si>
  <si>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</si>
  <si>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</si>
  <si>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</si>
  <si>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</si>
  <si>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</si>
  <si>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</si>
  <si>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</si>
  <si>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</si>
  <si>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</si>
  <si>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</si>
  <si>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</si>
  <si>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</si>
  <si>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</si>
  <si>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</si>
  <si>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</si>
  <si>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</si>
  <si>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</si>
  <si>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</si>
  <si>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</si>
  <si>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</si>
  <si>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</si>
  <si>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</si>
  <si>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</si>
  <si>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</si>
  <si>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</si>
  <si>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</si>
  <si>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</si>
  <si>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</si>
  <si>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</si>
  <si>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</si>
  <si>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</si>
  <si>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</si>
  <si>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</si>
  <si>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</si>
  <si>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</si>
  <si>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</si>
  <si>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</si>
  <si>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</si>
  <si>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</si>
  <si>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</si>
  <si>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</si>
  <si>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</si>
  <si>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</si>
  <si>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</si>
  <si>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</si>
  <si>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</si>
  <si>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</si>
  <si>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</si>
  <si>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</si>
  <si>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</si>
  <si>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</si>
  <si>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</si>
  <si>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</si>
  <si>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</si>
  <si>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</si>
  <si>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</si>
  <si>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</si>
  <si>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</si>
  <si>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</si>
  <si>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</si>
  <si>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</si>
  <si>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</si>
  <si>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</si>
  <si>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</si>
  <si>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</si>
  <si>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</si>
  <si>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</si>
  <si>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</si>
  <si>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</si>
  <si>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</si>
  <si>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</si>
  <si>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</si>
  <si>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</si>
  <si>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</si>
  <si>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</si>
  <si>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</si>
  <si>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</si>
  <si>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</si>
  <si>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</si>
  <si>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</si>
  <si>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</si>
  <si>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</si>
  <si>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</si>
  <si>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</si>
  <si>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</si>
  <si>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</si>
  <si>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</si>
  <si>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</si>
  <si>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</si>
  <si>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</si>
  <si>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</si>
  <si>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</si>
  <si>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</si>
  <si>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</si>
  <si>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</si>
  <si>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</si>
  <si>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</si>
  <si>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</si>
  <si>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</si>
  <si>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</si>
  <si>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</si>
  <si>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</si>
  <si>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</si>
  <si>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</si>
  <si>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</si>
  <si>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</si>
  <si>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</si>
  <si>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</si>
  <si>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</si>
  <si>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</si>
  <si>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</si>
  <si>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</si>
  <si>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</si>
  <si>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</si>
  <si>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</si>
  <si>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</si>
  <si>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</si>
  <si>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</si>
  <si>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</si>
  <si>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</si>
  <si>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</si>
  <si>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</si>
  <si>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</si>
  <si>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</si>
  <si>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</si>
  <si>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</si>
  <si>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</si>
  <si>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</si>
  <si>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</si>
  <si>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</si>
  <si>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</si>
  <si>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</si>
  <si>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</si>
  <si>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</si>
  <si>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</si>
  <si>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</si>
  <si>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</si>
  <si>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</si>
  <si>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</si>
  <si>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</si>
  <si>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</si>
  <si>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</si>
  <si>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</si>
  <si>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</si>
  <si>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</si>
  <si>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</si>
  <si>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</si>
  <si>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</si>
  <si>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</si>
  <si>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</si>
  <si>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</si>
  <si>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</si>
  <si>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</si>
  <si>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</si>
  <si>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</si>
  <si>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</si>
  <si>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</si>
  <si>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</si>
  <si>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</si>
  <si>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</si>
  <si>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</si>
  <si>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</si>
  <si>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</si>
  <si>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</si>
  <si>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</si>
  <si>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</si>
  <si>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</si>
  <si>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</si>
  <si>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</si>
  <si>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</si>
  <si>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</si>
  <si>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</si>
  <si>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</si>
  <si>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</si>
  <si>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</si>
  <si>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</si>
  <si>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</si>
  <si>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</si>
  <si>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</si>
  <si>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</si>
  <si>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</si>
  <si>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</si>
  <si>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</si>
  <si>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</si>
  <si>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</si>
  <si>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</si>
  <si>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</si>
  <si>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</si>
  <si>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</si>
  <si>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</si>
  <si>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</si>
  <si>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</si>
  <si>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</si>
  <si>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</si>
  <si>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</si>
  <si>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</si>
  <si>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</si>
  <si>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</si>
  <si>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</si>
  <si>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</si>
  <si>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</si>
  <si>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</si>
  <si>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</si>
  <si>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</si>
  <si>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</si>
  <si>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</si>
  <si>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</si>
  <si>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</si>
  <si>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</si>
  <si>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</si>
  <si>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</si>
  <si>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</si>
  <si>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</si>
  <si>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</si>
  <si>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</si>
  <si>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</si>
  <si>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</si>
  <si>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</si>
  <si>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</si>
  <si>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</si>
  <si>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</si>
  <si>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</si>
  <si>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</si>
  <si>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</si>
  <si>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</si>
  <si>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</si>
  <si>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</si>
  <si>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</si>
  <si>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</si>
  <si>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</si>
  <si>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</si>
  <si>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</si>
  <si>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</si>
  <si>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</si>
  <si>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</si>
  <si>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</si>
  <si>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</si>
  <si>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</si>
  <si>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</si>
  <si>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</si>
  <si>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</si>
  <si>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</si>
  <si>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</si>
  <si>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</si>
  <si>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</si>
  <si>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</si>
  <si>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</si>
  <si>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</si>
  <si>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</si>
  <si>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</si>
  <si>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</si>
  <si>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</si>
  <si>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</si>
  <si>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</si>
  <si>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</si>
  <si>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</si>
  <si>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</si>
  <si>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</si>
  <si>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</si>
  <si>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</si>
  <si>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</si>
  <si>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</si>
  <si>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</si>
  <si>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</si>
  <si>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</si>
  <si>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</si>
  <si>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</si>
  <si>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</si>
  <si>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</si>
  <si>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</si>
  <si>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</si>
  <si>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</si>
  <si>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</si>
  <si>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</si>
  <si>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</si>
  <si>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</si>
  <si>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</si>
  <si>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</si>
  <si>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</si>
  <si>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</si>
  <si>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</si>
  <si>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</si>
  <si>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</si>
  <si>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</si>
  <si>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</si>
  <si>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</si>
  <si>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</si>
  <si>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</si>
  <si>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</si>
  <si>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</si>
  <si>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</si>
  <si>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</si>
  <si>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</si>
  <si>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</si>
  <si>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</si>
  <si>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</si>
  <si>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</si>
  <si>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</si>
  <si>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</si>
  <si>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</si>
  <si>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</si>
  <si>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</si>
  <si>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</si>
  <si>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</si>
  <si>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</si>
  <si>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</si>
  <si>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</si>
  <si>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</si>
  <si>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</si>
  <si>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</si>
  <si>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</si>
  <si>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</si>
  <si>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</si>
  <si>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</si>
  <si>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</si>
  <si>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</si>
  <si>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</si>
  <si>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</si>
  <si>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</si>
  <si>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</si>
  <si>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</si>
  <si>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</si>
  <si>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</si>
  <si>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</si>
  <si>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</si>
  <si>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</si>
  <si>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</si>
  <si>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</si>
  <si>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</si>
  <si>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</si>
  <si>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</si>
  <si>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</si>
  <si>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</si>
  <si>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</si>
  <si>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</si>
  <si>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</si>
  <si>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</si>
  <si>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</si>
  <si>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</si>
  <si>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</si>
  <si>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</si>
  <si>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</si>
  <si>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</si>
  <si>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</si>
  <si>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</si>
  <si>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</si>
  <si>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</si>
  <si>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</si>
  <si>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</si>
  <si>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</si>
  <si>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</si>
  <si>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</si>
  <si>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</si>
  <si>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</si>
  <si>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</si>
  <si>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</si>
  <si>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</si>
  <si>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</si>
  <si>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</si>
  <si>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</si>
  <si>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</si>
  <si>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</si>
  <si>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</si>
  <si>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</si>
  <si>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</si>
  <si>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</si>
  <si>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</si>
  <si>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</si>
  <si>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</si>
  <si>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</si>
  <si>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</si>
  <si>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</si>
  <si>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</si>
  <si>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</si>
  <si>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</si>
  <si>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</si>
  <si>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</si>
  <si>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</si>
  <si>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</si>
  <si>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</si>
  <si>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</si>
  <si>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</si>
  <si>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</si>
  <si>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</si>
  <si>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</si>
  <si>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</si>
  <si>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</si>
  <si>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</si>
  <si>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</si>
  <si>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</si>
  <si>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</si>
  <si>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</si>
  <si>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</si>
  <si>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</si>
  <si>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</si>
  <si>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</si>
  <si>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</si>
  <si>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</si>
  <si>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</si>
  <si>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</si>
  <si>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</si>
  <si>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</si>
  <si>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</si>
  <si>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</si>
  <si>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</si>
  <si>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</si>
  <si>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</si>
  <si>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</si>
  <si>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</si>
  <si>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</si>
  <si>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</si>
  <si>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</si>
  <si>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</si>
  <si>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</si>
  <si>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</si>
  <si>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</si>
  <si>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</si>
  <si>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</si>
  <si>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</si>
  <si>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</si>
  <si>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</si>
  <si>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</si>
  <si>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</si>
  <si>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</si>
  <si>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</si>
  <si>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</si>
  <si>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</si>
  <si>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</si>
  <si>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</si>
  <si>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</si>
  <si>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</si>
  <si>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</si>
  <si>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</si>
  <si>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</si>
  <si>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</si>
  <si>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</si>
  <si>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</si>
  <si>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</si>
  <si>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</si>
  <si>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</si>
  <si>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</si>
  <si>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</si>
  <si>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</si>
  <si>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</si>
  <si>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</si>
  <si>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</si>
  <si>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</si>
  <si>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</si>
  <si>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</si>
  <si>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</si>
  <si>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</si>
  <si>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</si>
  <si>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</si>
  <si>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</si>
  <si>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</si>
  <si>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</si>
  <si>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</si>
  <si>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</si>
  <si>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</si>
  <si>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</si>
  <si>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</si>
  <si>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</si>
  <si>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</si>
  <si>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</si>
  <si>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</si>
  <si>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</si>
  <si>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</si>
  <si>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</si>
  <si>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</si>
  <si>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</si>
  <si>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</si>
  <si>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</si>
  <si>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</si>
  <si>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</si>
  <si>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</si>
  <si>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</si>
  <si>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</si>
  <si>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</si>
  <si>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</si>
  <si>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</si>
  <si>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</si>
  <si>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</si>
  <si>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</si>
  <si>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</si>
  <si>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</si>
  <si>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</si>
  <si>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</si>
  <si>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</si>
  <si>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</si>
  <si>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</si>
  <si>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</si>
  <si>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</si>
  <si>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</si>
  <si>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</si>
  <si>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</si>
  <si>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</si>
  <si>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</si>
  <si>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</si>
  <si>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</si>
  <si>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</si>
  <si>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</si>
  <si>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</si>
  <si>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</si>
  <si>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</si>
  <si>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</si>
  <si>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</si>
  <si>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</si>
  <si>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</si>
  <si>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</si>
  <si>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</si>
  <si>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</si>
  <si>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</si>
  <si>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</si>
  <si>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</si>
  <si>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</si>
  <si>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</si>
  <si>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</si>
  <si>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</si>
  <si>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</si>
  <si>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</si>
  <si>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</si>
  <si>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</si>
  <si>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</si>
  <si>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</si>
  <si>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</si>
  <si>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</si>
  <si>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</si>
  <si>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</si>
  <si>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</si>
  <si>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</si>
  <si>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</si>
  <si>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</si>
  <si>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</si>
  <si>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</si>
  <si>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</si>
  <si>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</si>
  <si>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</si>
  <si>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</si>
  <si>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</si>
  <si>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</si>
  <si>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</si>
  <si>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</si>
  <si>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</si>
  <si>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</si>
  <si>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</si>
  <si>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</si>
  <si>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</si>
  <si>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</si>
  <si>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</si>
  <si>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</si>
  <si>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</si>
  <si>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</si>
  <si>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</si>
  <si>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</si>
  <si>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</si>
  <si>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</si>
  <si>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</si>
  <si>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</si>
  <si>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</si>
  <si>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</si>
  <si>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</si>
  <si>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</si>
  <si>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</si>
  <si>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</si>
  <si>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</si>
  <si>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</si>
  <si>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</si>
  <si>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</si>
  <si>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</si>
  <si>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</si>
  <si>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</si>
  <si>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</si>
  <si>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</si>
  <si>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</si>
  <si>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</si>
  <si>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</si>
  <si>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</si>
  <si>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</si>
  <si>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</si>
  <si>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</si>
  <si>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</si>
  <si>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</si>
  <si>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</si>
  <si>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</si>
  <si>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</si>
  <si>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</si>
  <si>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</si>
  <si>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</si>
  <si>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</si>
  <si>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</si>
  <si>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</si>
  <si>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</si>
  <si>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</si>
  <si>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</si>
  <si>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</si>
  <si>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</si>
  <si>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</si>
  <si>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</si>
  <si>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</si>
  <si>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</si>
  <si>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</si>
  <si>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</si>
  <si>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</si>
  <si>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</si>
  <si>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</si>
  <si>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</si>
  <si>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</si>
  <si>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</si>
  <si>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</si>
  <si>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</si>
  <si>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</si>
  <si>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</si>
  <si>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</si>
  <si>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</si>
  <si>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</si>
  <si>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</si>
  <si>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</si>
  <si>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</si>
  <si>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</si>
  <si>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</si>
  <si>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</si>
  <si>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</si>
  <si>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</si>
  <si>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</si>
  <si>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</si>
  <si>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</si>
  <si>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</si>
  <si>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</si>
  <si>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</si>
  <si>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</si>
  <si>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</si>
  <si>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</si>
  <si>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</si>
  <si>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</si>
  <si>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</si>
  <si>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</si>
  <si>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</si>
  <si>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</si>
  <si>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</si>
  <si>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</si>
  <si>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</si>
  <si>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</si>
  <si>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</si>
  <si>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</si>
  <si>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</si>
  <si>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</si>
  <si>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</si>
  <si>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</si>
  <si>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</si>
  <si>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</si>
  <si>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</si>
  <si>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</si>
  <si>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</si>
  <si>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</si>
  <si>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</si>
  <si>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</si>
  <si>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</si>
  <si>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</si>
  <si>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</si>
  <si>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</si>
  <si>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</si>
  <si>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</si>
  <si>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</si>
  <si>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</si>
  <si>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</si>
  <si>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</si>
  <si>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</si>
  <si>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</si>
  <si>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</si>
  <si>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</si>
  <si>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</si>
  <si>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</si>
  <si>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</si>
  <si>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</si>
  <si>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</si>
  <si>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</si>
  <si>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</si>
  <si>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</si>
  <si>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</si>
  <si>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</si>
  <si>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</si>
  <si>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</si>
  <si>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</si>
  <si>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</si>
  <si>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</si>
  <si>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</si>
  <si>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</si>
  <si>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</si>
  <si>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</si>
  <si>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</si>
  <si>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</si>
  <si>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</si>
  <si>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</si>
  <si>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</si>
  <si>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</si>
  <si>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</si>
  <si>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</si>
  <si>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</si>
  <si>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</si>
  <si>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</si>
  <si>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</si>
  <si>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</si>
  <si>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</si>
  <si>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</si>
  <si>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</si>
  <si>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</si>
  <si>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</si>
  <si>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</si>
  <si>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</si>
  <si>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</si>
  <si>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</si>
  <si>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</si>
  <si>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</si>
  <si>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</si>
  <si>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</si>
  <si>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</si>
  <si>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</si>
  <si>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</si>
  <si>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</si>
  <si>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</si>
  <si>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</si>
  <si>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</si>
  <si>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</si>
  <si>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</si>
  <si>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</si>
  <si>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</si>
  <si>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</si>
  <si>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</si>
  <si>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</si>
  <si>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</si>
  <si>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</si>
  <si>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</si>
  <si>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</si>
  <si>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</si>
  <si>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</si>
  <si>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</si>
  <si>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</si>
  <si>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</si>
  <si>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</si>
  <si>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</si>
  <si>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</si>
  <si>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</si>
  <si>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</si>
  <si>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</si>
  <si>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</si>
  <si>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</si>
  <si>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</si>
  <si>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</si>
  <si>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</si>
  <si>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</si>
  <si>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</si>
  <si>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</si>
  <si>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</si>
  <si>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</si>
  <si>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</si>
  <si>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</si>
  <si>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</si>
  <si>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</si>
  <si>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</si>
  <si>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</si>
  <si>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</si>
  <si>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</si>
  <si>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</si>
  <si>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</si>
  <si>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</si>
  <si>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</si>
  <si>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</si>
  <si>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</si>
  <si>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</si>
  <si>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</si>
  <si>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</si>
  <si>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</si>
  <si>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</si>
  <si>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</si>
  <si>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</si>
  <si>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</si>
  <si>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</si>
  <si>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</si>
  <si>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</si>
  <si>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</si>
  <si>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</si>
  <si>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</si>
  <si>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</si>
  <si>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</si>
  <si>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</si>
  <si>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</si>
  <si>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</si>
  <si>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</si>
  <si>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</si>
  <si>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</si>
  <si>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</si>
  <si>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</si>
  <si>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</si>
  <si>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</si>
  <si>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</si>
  <si>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</si>
  <si>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</si>
  <si>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</si>
  <si>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</si>
  <si>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</si>
  <si>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</si>
  <si>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</si>
  <si>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</si>
  <si>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</si>
  <si>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</si>
  <si>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</si>
  <si>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</si>
  <si>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</si>
  <si>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</si>
  <si>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</si>
  <si>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</si>
  <si>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</si>
  <si>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</si>
  <si>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</si>
  <si>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</si>
  <si>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</si>
  <si>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</si>
  <si>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</si>
  <si>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</si>
  <si>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</si>
  <si>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</si>
  <si>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</si>
  <si>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</si>
  <si>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</si>
  <si>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</si>
  <si>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</si>
  <si>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</si>
  <si>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</si>
  <si>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</si>
  <si>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</si>
  <si>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</si>
  <si>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</si>
  <si>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</si>
  <si>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</si>
  <si>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</si>
  <si>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</si>
  <si>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</si>
  <si>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</si>
  <si>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</si>
  <si>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</si>
  <si>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</si>
  <si>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</si>
  <si>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</si>
  <si>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</si>
  <si>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</si>
  <si>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</si>
  <si>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</si>
  <si>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</si>
  <si>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</si>
  <si>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</si>
  <si>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</si>
  <si>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</si>
  <si>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</si>
  <si>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</si>
  <si>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</si>
  <si>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</si>
  <si>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</si>
  <si>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</si>
  <si>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</si>
  <si>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</si>
  <si>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</si>
  <si>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</si>
  <si>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</si>
  <si>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</si>
  <si>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</si>
  <si>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</si>
  <si>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</si>
  <si>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</si>
  <si>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</si>
  <si>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</si>
  <si>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</si>
  <si>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</si>
  <si>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</si>
  <si>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</si>
  <si>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</si>
  <si>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</si>
  <si>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</si>
  <si>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</si>
  <si>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</si>
  <si>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</si>
  <si>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</si>
  <si>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</si>
  <si>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</si>
  <si>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</si>
  <si>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</si>
  <si>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</si>
  <si>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</si>
  <si>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</si>
  <si>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</si>
  <si>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</si>
  <si>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</si>
  <si>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</si>
  <si>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</si>
  <si>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</si>
  <si>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</si>
  <si>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</si>
  <si>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</si>
  <si>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</si>
  <si>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</si>
  <si>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</si>
  <si>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</si>
  <si>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</si>
  <si>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</si>
  <si>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</si>
  <si>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</si>
  <si>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</si>
  <si>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</si>
  <si>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</si>
  <si>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</si>
  <si>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</si>
  <si>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</si>
  <si>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</si>
  <si>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</si>
  <si>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</si>
  <si>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</si>
  <si>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</si>
  <si>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</si>
  <si>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</si>
  <si>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</si>
  <si>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</si>
  <si>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</si>
  <si>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</si>
  <si>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</si>
  <si>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</si>
  <si>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</si>
  <si>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</si>
  <si>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</si>
  <si>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</si>
  <si>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</si>
  <si>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</si>
  <si>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</si>
  <si>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</si>
  <si>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</si>
  <si>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</si>
  <si>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</si>
  <si>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</si>
  <si>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</si>
  <si>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</si>
  <si>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</si>
  <si>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</si>
  <si>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</si>
  <si>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</si>
  <si>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</si>
  <si>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</si>
  <si>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</si>
  <si>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</si>
  <si>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</si>
  <si>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</si>
  <si>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</si>
  <si>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</si>
  <si>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</si>
  <si>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</si>
  <si>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</si>
  <si>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</si>
  <si>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</si>
  <si>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</si>
  <si>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</si>
  <si>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</si>
  <si>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</si>
  <si>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</si>
  <si>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</si>
  <si>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</si>
  <si>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</si>
  <si>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</si>
  <si>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</si>
  <si>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</si>
  <si>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</si>
  <si>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</si>
  <si>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</si>
  <si>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</si>
  <si>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</si>
  <si>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</si>
  <si>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</si>
  <si>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</si>
  <si>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</si>
  <si>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</si>
  <si>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</si>
  <si>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</si>
  <si>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</si>
  <si>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</si>
  <si>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</si>
  <si>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</si>
  <si>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</si>
  <si>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</si>
  <si>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</si>
  <si>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</si>
  <si>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</si>
  <si>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</si>
  <si>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</si>
  <si>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</si>
  <si>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</si>
  <si>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</si>
  <si>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</si>
  <si>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</si>
  <si>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</si>
  <si>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</si>
  <si>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</si>
  <si>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</si>
  <si>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</si>
  <si>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</si>
  <si>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</si>
  <si>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</si>
  <si>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</si>
  <si>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</si>
  <si>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</si>
  <si>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</si>
  <si>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</si>
  <si>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</si>
  <si>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</si>
  <si>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</si>
  <si>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</si>
  <si>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</si>
  <si>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</si>
  <si>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</si>
  <si>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</si>
  <si>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</si>
  <si>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</si>
  <si>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</si>
  <si>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</si>
  <si>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</si>
  <si>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</si>
  <si>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</si>
  <si>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</si>
  <si>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</si>
  <si>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</si>
  <si>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</si>
  <si>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</si>
  <si>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</si>
  <si>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</si>
  <si>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</si>
  <si>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</si>
  <si>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</si>
  <si>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</si>
  <si>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</si>
  <si>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</si>
  <si>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</si>
  <si>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</si>
  <si>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</si>
  <si>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</si>
  <si>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</si>
  <si>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</si>
  <si>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</si>
  <si>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</si>
  <si>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</si>
  <si>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</si>
  <si>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</si>
  <si>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</si>
  <si>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</si>
  <si>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</si>
  <si>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</si>
  <si>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</si>
  <si>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</si>
  <si>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</si>
  <si>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</si>
  <si>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</si>
  <si>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</si>
  <si>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</si>
  <si>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</si>
  <si>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</si>
  <si>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</si>
  <si>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</si>
  <si>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</si>
  <si>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</si>
  <si>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</si>
  <si>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</si>
  <si>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</si>
  <si>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</si>
  <si>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</si>
  <si>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</si>
  <si>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</si>
  <si>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</si>
  <si>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</si>
  <si>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</si>
  <si>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</si>
  <si>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</si>
  <si>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</si>
  <si>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</si>
  <si>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</si>
  <si>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</si>
  <si>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</si>
  <si>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</si>
  <si>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</si>
  <si>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</si>
  <si>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</si>
  <si>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</si>
  <si>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</si>
  <si>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</si>
  <si>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</si>
  <si>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</si>
  <si>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</si>
  <si>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</si>
  <si>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</si>
  <si>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</si>
  <si>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</si>
  <si>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</si>
  <si>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</si>
  <si>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</si>
  <si>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</si>
  <si>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</si>
  <si>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</si>
  <si>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</si>
  <si>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</si>
  <si>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</si>
  <si>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</si>
  <si>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</si>
  <si>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</si>
  <si>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</si>
  <si>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</si>
  <si>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</si>
  <si>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</si>
  <si>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</si>
  <si>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</si>
  <si>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</si>
  <si>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</si>
  <si>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</si>
  <si>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</si>
  <si>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</si>
  <si>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</si>
  <si>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</si>
  <si>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</si>
  <si>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</si>
  <si>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</si>
  <si>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</si>
  <si>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</si>
  <si>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</si>
  <si>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</si>
  <si>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</si>
  <si>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</si>
  <si>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</si>
  <si>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</si>
  <si>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</si>
  <si>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</si>
  <si>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</si>
  <si>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</si>
  <si>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</si>
  <si>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</si>
  <si>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</si>
  <si>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</si>
  <si>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</si>
  <si>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</si>
  <si>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</si>
  <si>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</si>
  <si>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</si>
  <si>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</si>
  <si>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</si>
  <si>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</si>
  <si>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</si>
  <si>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</si>
  <si>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</si>
  <si>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</si>
  <si>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</si>
  <si>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</si>
  <si>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</si>
  <si>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</si>
  <si>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</si>
  <si>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</si>
  <si>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</si>
  <si>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</si>
  <si>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</si>
  <si>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</si>
  <si>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</si>
  <si>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</si>
  <si>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</si>
  <si>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</si>
  <si>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</si>
  <si>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</si>
  <si>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</si>
  <si>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</si>
  <si>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</si>
  <si>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</si>
  <si>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</si>
  <si>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</si>
  <si>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</si>
  <si>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</si>
  <si>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</si>
  <si>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</si>
  <si>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</si>
  <si>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</si>
  <si>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</si>
  <si>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</si>
  <si>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</si>
  <si>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</si>
  <si>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</si>
  <si>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</si>
  <si>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</si>
  <si>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</si>
  <si>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</si>
  <si>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</si>
  <si>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</si>
  <si>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</si>
  <si>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</si>
  <si>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</si>
  <si>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</si>
  <si>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</si>
  <si>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</si>
  <si>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</si>
  <si>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</si>
  <si>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</si>
  <si>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</si>
  <si>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</si>
  <si>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</si>
  <si>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</si>
  <si>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</si>
  <si>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</si>
  <si>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</si>
  <si>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</si>
  <si>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</si>
  <si>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</si>
  <si>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</si>
  <si>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</si>
  <si>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</si>
  <si>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</si>
  <si>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</si>
  <si>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</si>
  <si>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</si>
  <si>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</si>
  <si>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</si>
  <si>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</si>
  <si>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</si>
  <si>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</si>
  <si>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</si>
  <si>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</si>
  <si>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</si>
  <si>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</si>
  <si>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</si>
  <si>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</si>
  <si>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</si>
  <si>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</si>
  <si>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</si>
  <si>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</si>
  <si>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</si>
  <si>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</si>
  <si>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</si>
  <si>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</si>
  <si>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</si>
  <si>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</si>
  <si>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</si>
  <si>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</si>
  <si>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</si>
  <si>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</si>
  <si>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</si>
  <si>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</si>
  <si>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</si>
  <si>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</si>
  <si>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</si>
  <si>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</si>
  <si>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</si>
  <si>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</si>
  <si>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</si>
  <si>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</si>
  <si>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</si>
  <si>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</si>
  <si>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</si>
  <si>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</si>
  <si>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</si>
  <si>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</si>
  <si>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</si>
  <si>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</si>
  <si>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</si>
  <si>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</si>
  <si>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</si>
  <si>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</si>
  <si>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</si>
  <si>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</si>
  <si>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</si>
  <si>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</si>
  <si>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</si>
  <si>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</si>
  <si>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</si>
  <si>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</si>
  <si>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</si>
  <si>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</si>
  <si>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</si>
  <si>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</si>
  <si>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</si>
  <si>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</si>
  <si>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</si>
  <si>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</si>
  <si>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</si>
  <si>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</si>
  <si>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</si>
  <si>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</si>
  <si>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</si>
  <si>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</si>
  <si>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</si>
  <si>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</si>
  <si>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</si>
  <si>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</si>
  <si>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</si>
  <si>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</si>
  <si>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</si>
  <si>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</si>
  <si>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</si>
  <si>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</si>
  <si>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</si>
  <si>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</si>
  <si>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</si>
  <si>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</si>
  <si>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</si>
  <si>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</si>
  <si>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</si>
  <si>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</si>
  <si>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</si>
  <si>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</si>
  <si>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</si>
  <si>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</si>
  <si>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</si>
  <si>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</si>
  <si>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</si>
  <si>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</si>
  <si>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</si>
  <si>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</si>
  <si>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</si>
  <si>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</si>
  <si>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</si>
  <si>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</si>
  <si>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</si>
  <si>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</si>
  <si>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</si>
  <si>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</si>
  <si>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</si>
  <si>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</si>
  <si>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</si>
  <si>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</si>
  <si>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</si>
  <si>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</si>
  <si>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</si>
  <si>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</si>
  <si>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</si>
  <si>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</si>
  <si>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</si>
  <si>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</si>
  <si>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</si>
  <si>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</si>
  <si>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</si>
  <si>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</si>
  <si>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</si>
  <si>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</si>
  <si>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</si>
  <si>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</si>
  <si>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</si>
  <si>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</si>
  <si>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</si>
  <si>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</si>
  <si>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</si>
  <si>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</si>
  <si>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</si>
  <si>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</si>
  <si>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</si>
  <si>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</si>
  <si>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</si>
  <si>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</si>
  <si>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</si>
  <si>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</si>
  <si>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</si>
  <si>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</si>
  <si>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</si>
  <si>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</si>
  <si>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</si>
  <si>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</si>
  <si>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</si>
  <si>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</si>
  <si>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</si>
  <si>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</si>
  <si>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</si>
  <si>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</si>
  <si>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</si>
  <si>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</si>
  <si>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</si>
  <si>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</si>
  <si>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</si>
  <si>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</si>
  <si>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</si>
  <si>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</si>
  <si>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</si>
  <si>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</si>
  <si>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</si>
  <si>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</si>
  <si>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</si>
  <si>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</si>
  <si>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</si>
  <si>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</si>
  <si>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</si>
  <si>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</si>
  <si>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</si>
  <si>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</si>
  <si>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</si>
  <si>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</si>
  <si>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</si>
  <si>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</si>
  <si>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</si>
  <si>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</si>
  <si>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</si>
  <si>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</si>
  <si>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</si>
  <si>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</si>
  <si>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</si>
  <si>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</si>
  <si>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</si>
  <si>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</si>
  <si>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</si>
  <si>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</si>
  <si>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</si>
  <si>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</si>
  <si>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</si>
  <si>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</si>
  <si>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</si>
  <si>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</si>
  <si>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</si>
  <si>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</si>
  <si>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</si>
  <si>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</si>
  <si>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</si>
  <si>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</si>
  <si>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</si>
  <si>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</si>
  <si>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</si>
  <si>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</si>
  <si>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</si>
  <si>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</si>
  <si>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</si>
  <si>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</si>
  <si>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</si>
  <si>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</si>
  <si>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</si>
  <si>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</si>
  <si>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</si>
  <si>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</si>
  <si>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</si>
  <si>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</si>
  <si>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</si>
  <si>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</si>
  <si>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</si>
  <si>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</si>
  <si>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</si>
  <si>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</si>
  <si>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</si>
  <si>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</si>
  <si>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</si>
  <si>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</si>
  <si>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</si>
  <si>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</si>
  <si>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</si>
  <si>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</si>
  <si>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</si>
  <si>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</si>
  <si>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</si>
  <si>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</si>
  <si>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</si>
  <si>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</si>
  <si>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</si>
  <si>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</si>
  <si>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</si>
  <si>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</si>
  <si>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</si>
  <si>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</si>
  <si>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</si>
  <si>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</si>
  <si>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</si>
  <si>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</si>
  <si>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</si>
  <si>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</si>
  <si>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</si>
  <si>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</si>
  <si>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</si>
  <si>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</si>
  <si>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</si>
  <si>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</si>
  <si>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</si>
  <si>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</si>
  <si>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</si>
  <si>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</si>
  <si>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</si>
  <si>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</si>
  <si>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</si>
  <si>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</si>
  <si>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</si>
  <si>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</si>
  <si>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</si>
  <si>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</si>
  <si>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</si>
  <si>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</si>
  <si>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</si>
  <si>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</si>
  <si>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</si>
  <si>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</si>
  <si>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</si>
  <si>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</si>
  <si>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</si>
  <si>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</si>
  <si>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</si>
  <si>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</si>
  <si>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</si>
  <si>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</si>
  <si>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</si>
  <si>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</si>
  <si>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</si>
  <si>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</si>
  <si>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</si>
  <si>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</si>
  <si>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</si>
  <si>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</si>
  <si>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</si>
  <si>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</si>
  <si>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</si>
  <si>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</si>
  <si>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</si>
  <si>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</si>
  <si>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</si>
  <si>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</si>
  <si>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</si>
  <si>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</si>
  <si>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</si>
  <si>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</si>
  <si>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</si>
  <si>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</si>
  <si>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</si>
  <si>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</si>
  <si>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</si>
  <si>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</si>
  <si>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</si>
  <si>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</si>
  <si>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</si>
  <si>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</si>
  <si>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</si>
  <si>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</si>
  <si>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</si>
  <si>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</si>
  <si>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</si>
  <si>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</si>
  <si>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</si>
  <si>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</si>
  <si>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</si>
  <si>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</si>
  <si>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</si>
  <si>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</si>
  <si>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</si>
  <si>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</si>
  <si>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</si>
  <si>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</si>
  <si>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</si>
  <si>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</si>
  <si>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</si>
  <si>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</si>
  <si>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</si>
  <si>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</si>
  <si>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</si>
  <si>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</si>
  <si>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</si>
  <si>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</si>
  <si>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</si>
  <si>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</si>
  <si>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</si>
  <si>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</si>
  <si>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</si>
  <si>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</si>
  <si>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</si>
  <si>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</si>
  <si>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</si>
  <si>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</si>
  <si>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</si>
  <si>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</si>
  <si>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</si>
  <si>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</si>
  <si>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</si>
  <si>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</si>
  <si>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</si>
  <si>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</si>
  <si>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</si>
  <si>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</si>
  <si>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</si>
  <si>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</si>
  <si>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</si>
  <si>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</si>
  <si>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</si>
  <si>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</si>
  <si>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</si>
  <si>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</si>
  <si>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</si>
  <si>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</si>
  <si>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</si>
  <si>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</si>
  <si>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</si>
  <si>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</si>
  <si>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</si>
  <si>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</si>
  <si>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</si>
  <si>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</si>
  <si>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</si>
  <si>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</si>
  <si>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</si>
  <si>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</si>
  <si>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</si>
  <si>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</si>
  <si>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</si>
  <si>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ANTOINE ROBE, FRANCOIS EVEN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</si>
  <si>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</si>
  <si>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</si>
  <si>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</si>
  <si>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</si>
  <si>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06180900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</si>
  <si>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</si>
  <si>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</si>
  <si>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</si>
  <si>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AUDE</t>
  </si>
  <si>
    <t xml:space="preserve">NOM_PRELEV_DETERM</t>
  </si>
  <si>
    <t xml:space="preserve">AQUASCOP BIOLOGIE site de Monptellier</t>
  </si>
  <si>
    <t xml:space="preserve">LB_STATION</t>
  </si>
  <si>
    <t xml:space="preserve">AUDE A SALLES-D'AUDE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</si>
  <si>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</si>
  <si>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</si>
  <si>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</si>
  <si>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</si>
  <si>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IBMR-18-M200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</si>
  <si>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</si>
  <si>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</si>
  <si>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</si>
  <si>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</si>
  <si>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</si>
  <si>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</si>
  <si>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</si>
  <si>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</si>
  <si>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</si>
  <si>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</si>
  <si>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</si>
  <si>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</si>
  <si>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</si>
  <si>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</si>
  <si>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</si>
  <si>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</si>
  <si>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</si>
  <si>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</si>
  <si>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</si>
  <si>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</si>
  <si>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</si>
  <si>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</si>
  <si>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</si>
  <si>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</si>
  <si>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</si>
  <si>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</si>
  <si>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</si>
  <si>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</si>
  <si>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</si>
  <si>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</si>
  <si>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</si>
  <si>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</si>
  <si>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</si>
  <si>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</si>
  <si>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</si>
  <si>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</si>
  <si>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</si>
  <si>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</si>
  <si>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</si>
  <si>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</si>
  <si>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</si>
  <si>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</si>
  <si>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</si>
  <si>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</si>
  <si>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</si>
  <si>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</si>
  <si>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</si>
  <si>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</si>
  <si>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</si>
  <si>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</si>
  <si>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</si>
  <si>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</si>
  <si>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</si>
  <si>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</si>
  <si>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</si>
  <si>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</si>
  <si>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</si>
  <si>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</si>
  <si>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</si>
  <si>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</si>
  <si>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</si>
  <si>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</si>
  <si>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</si>
  <si>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</si>
  <si>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</si>
  <si>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</si>
  <si>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</si>
  <si>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</si>
  <si>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</si>
  <si>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</si>
  <si>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</si>
  <si>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</si>
  <si>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</si>
  <si>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</si>
  <si>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</si>
  <si>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</si>
  <si>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</si>
  <si>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</si>
  <si>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</si>
  <si>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</si>
  <si>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</si>
  <si>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</si>
  <si>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</si>
  <si>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</si>
  <si>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</si>
  <si>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NEWCOD (Dasygloea)</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</si>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</sst>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709351</v>
      </c>
      <c r="G10" s="25"/>
      <c r="H10" s="25"/>
    </row>
    <row r="11" customFormat="false" ht="15" hidden="false" customHeight="false" outlineLevel="0" collapsed="false">
      <c r="A11" s="26" t="s">
        <v>5185</v>
      </c>
      <c r="B11" s="30" t="n">
        <v>43367</v>
      </c>
      <c r="D11" s="26" t="s">
        <v>5186</v>
      </c>
      <c r="E11" s="29" t="n">
        <v>6238732</v>
      </c>
      <c r="G11" s="25"/>
      <c r="H11" s="25"/>
    </row>
    <row r="12" customFormat="false" ht="15" hidden="false" customHeight="false" outlineLevel="0" collapsed="false">
      <c r="A12" s="26" t="s">
        <v>5187</v>
      </c>
      <c r="B12" s="29" t="s">
        <v>5188</v>
      </c>
      <c r="D12" s="26" t="s">
        <v>5189</v>
      </c>
      <c r="E12" s="29" t="n">
        <v>709454</v>
      </c>
      <c r="G12" s="25"/>
      <c r="H12" s="25"/>
    </row>
    <row r="13" customFormat="false" ht="17.25" hidden="false" customHeight="true" outlineLevel="0" collapsed="false">
      <c r="A13" s="12"/>
      <c r="B13" s="31"/>
      <c r="D13" s="26" t="s">
        <v>5190</v>
      </c>
      <c r="E13" s="29" t="n">
        <v>6238760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709351</v>
      </c>
    </row>
    <row r="18" customFormat="false" ht="15" hidden="false" customHeight="false" outlineLevel="0" collapsed="false">
      <c r="A18" s="36"/>
      <c r="B18" s="37" t="s">
        <v>5198</v>
      </c>
      <c r="C18" s="38" t="n">
        <f aca="false">E11</f>
        <v>6238732</v>
      </c>
    </row>
    <row r="19" customFormat="false" ht="15" hidden="false" customHeight="false" outlineLevel="0" collapsed="false">
      <c r="A19" s="33" t="s">
        <v>5199</v>
      </c>
      <c r="B19" s="39" t="n">
        <v>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44.2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67</v>
      </c>
      <c r="D35" s="52" t="s">
        <v>5217</v>
      </c>
      <c r="E35" s="53" t="n">
        <v>33</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8.1</v>
      </c>
      <c r="C37" s="50"/>
      <c r="D37" s="55" t="s">
        <v>5221</v>
      </c>
      <c r="E37" s="34" t="n">
        <v>4</v>
      </c>
    </row>
    <row r="38" s="56" customFormat="true" ht="15" hidden="false" customHeight="true" outlineLevel="0" collapsed="false">
      <c r="A38" s="54" t="s">
        <v>5222</v>
      </c>
      <c r="B38" s="34" t="n">
        <v>1</v>
      </c>
      <c r="C38" s="50"/>
      <c r="D38" s="55" t="s">
        <v>5222</v>
      </c>
      <c r="E38" s="34" t="n">
        <v>7</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5</v>
      </c>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t="n">
        <v>1</v>
      </c>
    </row>
    <row r="58" s="17" customFormat="true" ht="15" hidden="false" customHeight="false" outlineLevel="0" collapsed="false">
      <c r="A58" s="33" t="s">
        <v>5240</v>
      </c>
      <c r="B58" s="62"/>
      <c r="C58" s="50"/>
      <c r="D58" s="26" t="s">
        <v>5240</v>
      </c>
      <c r="E58" s="62" t="n">
        <v>2</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t="n">
        <v>4</v>
      </c>
    </row>
    <row r="61" s="17" customFormat="true" ht="15" hidden="false" customHeight="false" outlineLevel="0" collapsed="false">
      <c r="A61" s="33" t="s">
        <v>5243</v>
      </c>
      <c r="B61" s="62" t="n">
        <v>5</v>
      </c>
      <c r="C61" s="50"/>
      <c r="D61" s="26" t="s">
        <v>5243</v>
      </c>
      <c r="E61" s="62" t="n">
        <v>3</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4</v>
      </c>
      <c r="C65" s="50"/>
      <c r="D65" s="19" t="s">
        <v>5245</v>
      </c>
      <c r="E65" s="61" t="n">
        <v>5</v>
      </c>
    </row>
    <row r="66" s="17" customFormat="true" ht="15" hidden="false" customHeight="false" outlineLevel="0" collapsed="false">
      <c r="A66" s="33" t="s">
        <v>5246</v>
      </c>
      <c r="B66" s="62" t="n">
        <v>4</v>
      </c>
      <c r="C66" s="50"/>
      <c r="D66" s="26" t="s">
        <v>5246</v>
      </c>
      <c r="E66" s="62" t="n">
        <v>3</v>
      </c>
    </row>
    <row r="67" s="17" customFormat="true" ht="15" hidden="false" customHeight="false" outlineLevel="0" collapsed="false">
      <c r="A67" s="33" t="s">
        <v>5247</v>
      </c>
      <c r="B67" s="62"/>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2</v>
      </c>
    </row>
    <row r="74" s="17" customFormat="true" ht="15" hidden="false" customHeight="false" outlineLevel="0" collapsed="false">
      <c r="A74" s="33" t="s">
        <v>5252</v>
      </c>
      <c r="B74" s="62"/>
      <c r="C74" s="50"/>
      <c r="D74" s="26" t="s">
        <v>5252</v>
      </c>
      <c r="E74" s="62" t="n">
        <v>2</v>
      </c>
    </row>
    <row r="75" s="17" customFormat="true" ht="15" hidden="false" customHeight="false" outlineLevel="0" collapsed="false">
      <c r="A75" s="33" t="s">
        <v>5253</v>
      </c>
      <c r="B75" s="62"/>
      <c r="C75" s="50"/>
      <c r="D75" s="26" t="s">
        <v>5253</v>
      </c>
      <c r="E75" s="62" t="n">
        <v>4</v>
      </c>
    </row>
    <row r="76" s="17" customFormat="true" ht="15" hidden="false" customHeight="false" outlineLevel="0" collapsed="false">
      <c r="A76" s="33" t="s">
        <v>5254</v>
      </c>
      <c r="B76" s="62"/>
      <c r="C76" s="50"/>
      <c r="D76" s="26" t="s">
        <v>5254</v>
      </c>
      <c r="E76" s="62" t="n">
        <v>3</v>
      </c>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4</v>
      </c>
      <c r="C81" s="50"/>
      <c r="D81" s="19" t="s">
        <v>5257</v>
      </c>
      <c r="E81" s="61" t="n">
        <v>3</v>
      </c>
    </row>
    <row r="82" s="17" customFormat="true" ht="15" hidden="false" customHeight="false" outlineLevel="0" collapsed="false">
      <c r="A82" s="33" t="s">
        <v>5258</v>
      </c>
      <c r="B82" s="62" t="n">
        <v>2</v>
      </c>
      <c r="C82" s="50"/>
      <c r="D82" s="26" t="s">
        <v>5258</v>
      </c>
      <c r="E82" s="62" t="n">
        <v>2</v>
      </c>
    </row>
    <row r="83" s="17" customFormat="true" ht="15" hidden="false" customHeight="false" outlineLevel="0" collapsed="false">
      <c r="A83" s="33" t="s">
        <v>5259</v>
      </c>
      <c r="B83" s="62"/>
      <c r="C83" s="50"/>
      <c r="D83" s="26" t="s">
        <v>5259</v>
      </c>
      <c r="E83" s="62" t="n">
        <v>3</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3</v>
      </c>
      <c r="C85" s="50"/>
      <c r="D85" s="26" t="s">
        <v>5261</v>
      </c>
      <c r="E85" s="62" t="n">
        <v>1</v>
      </c>
    </row>
    <row r="86" s="17" customFormat="true" ht="15" hidden="false" customHeight="false" outlineLevel="0" collapsed="false">
      <c r="A86" s="33" t="s">
        <v>5262</v>
      </c>
      <c r="B86" s="62"/>
      <c r="C86" s="50"/>
      <c r="D86" s="26" t="s">
        <v>5262</v>
      </c>
      <c r="E86" s="62" t="n">
        <v>1</v>
      </c>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444</v>
      </c>
      <c r="B97" s="76" t="str">
        <f aca="false">VLOOKUP(A97,'Ref Taxo'!A:B,2,FALSE())</f>
        <v>Biddulphia</v>
      </c>
      <c r="C97" s="77" t="n">
        <f aca="false">VLOOKUP(A97,'Ref Taxo'!A:D,4,FALSE())</f>
        <v>9478</v>
      </c>
      <c r="D97" s="78"/>
      <c r="E97" s="79" t="n">
        <v>0.02</v>
      </c>
      <c r="F97" s="79" t="s">
        <v>5273</v>
      </c>
    </row>
    <row r="98" customFormat="false" ht="15" hidden="false" customHeight="false" outlineLevel="0" collapsed="false">
      <c r="A98" s="75" t="s">
        <v>306</v>
      </c>
      <c r="B98" s="76" t="str">
        <f aca="false">VLOOKUP(A98,'Ref Taxo'!A:B,2,FALSE())</f>
        <v>Audouinella</v>
      </c>
      <c r="C98" s="77" t="n">
        <f aca="false">VLOOKUP(A98,'Ref Taxo'!A:D,4,FALSE())</f>
        <v>6076</v>
      </c>
      <c r="D98" s="78"/>
      <c r="E98" s="79" t="n">
        <v>0.3</v>
      </c>
      <c r="F98" s="79" t="s">
        <v>5273</v>
      </c>
    </row>
    <row r="99" customFormat="false" ht="15" hidden="false" customHeight="false" outlineLevel="0" collapsed="false">
      <c r="A99" s="75" t="s">
        <v>1107</v>
      </c>
      <c r="B99" s="76" t="str">
        <f aca="false">VLOOKUP(A99,'Ref Taxo'!A:B,2,FALSE())</f>
        <v>Cladophora</v>
      </c>
      <c r="C99" s="77" t="n">
        <f aca="false">VLOOKUP(A99,'Ref Taxo'!A:D,4,FALSE())</f>
        <v>1124</v>
      </c>
      <c r="D99" s="78"/>
      <c r="E99" s="79" t="n">
        <v>2.02</v>
      </c>
      <c r="F99" s="79" t="s">
        <v>5273</v>
      </c>
    </row>
    <row r="100" customFormat="false" ht="15" hidden="false" customHeight="false" outlineLevel="0" collapsed="false">
      <c r="A100" s="75" t="s">
        <v>2801</v>
      </c>
      <c r="B100" s="76" t="str">
        <f aca="false">VLOOKUP(A100,'Ref Taxo'!A:B,2,FALSE())</f>
        <v>Lyngbya</v>
      </c>
      <c r="C100" s="77" t="n">
        <f aca="false">VLOOKUP(A100,'Ref Taxo'!A:D,4,FALSE())</f>
        <v>1107</v>
      </c>
      <c r="D100" s="78"/>
      <c r="E100" s="79" t="n">
        <v>0.03</v>
      </c>
      <c r="F100" s="79" t="s">
        <v>5273</v>
      </c>
    </row>
    <row r="101" customFormat="false" ht="15" hidden="false" customHeight="false" outlineLevel="0" collapsed="false">
      <c r="A101" s="75" t="s">
        <v>3034</v>
      </c>
      <c r="B101" s="76" t="str">
        <f aca="false">VLOOKUP(A101,'Ref Taxo'!A:B,2,FALSE())</f>
        <v>Mougeotia</v>
      </c>
      <c r="C101" s="77" t="n">
        <f aca="false">VLOOKUP(A101,'Ref Taxo'!A:D,4,FALSE())</f>
        <v>1146</v>
      </c>
      <c r="D101" s="78"/>
      <c r="E101" s="79" t="n">
        <v>0.05</v>
      </c>
      <c r="F101" s="79" t="s">
        <v>5273</v>
      </c>
    </row>
    <row r="102" customFormat="false" ht="15" hidden="false" customHeight="false" outlineLevel="0" collapsed="false">
      <c r="A102" s="75" t="s">
        <v>5274</v>
      </c>
      <c r="B102" s="76" t="e">
        <f aca="false">VLOOKUP(A102,'Ref Taxo'!A:B,2,FALSE())</f>
        <v>#N/A</v>
      </c>
      <c r="C102" s="77" t="e">
        <f aca="false">VLOOKUP(A102,'Ref Taxo'!A:D,4,FALSE())</f>
        <v>#N/A</v>
      </c>
      <c r="D102" s="78"/>
      <c r="E102" s="79" t="n">
        <v>0.01</v>
      </c>
      <c r="F102" s="79" t="s">
        <v>5273</v>
      </c>
    </row>
    <row r="103" customFormat="false" ht="15" hidden="false" customHeight="false" outlineLevel="0" collapsed="false">
      <c r="A103" s="75" t="s">
        <v>3264</v>
      </c>
      <c r="B103" s="76" t="str">
        <f aca="false">VLOOKUP(A103,'Ref Taxo'!A:B,2,FALSE())</f>
        <v>Oedogonium</v>
      </c>
      <c r="C103" s="77" t="n">
        <f aca="false">VLOOKUP(A103,'Ref Taxo'!A:D,4,FALSE())</f>
        <v>1134</v>
      </c>
      <c r="D103" s="78"/>
      <c r="E103" s="79" t="n">
        <v>0.01</v>
      </c>
      <c r="F103" s="79" t="s">
        <v>5273</v>
      </c>
    </row>
    <row r="104" customFormat="false" ht="15" hidden="false" customHeight="false" outlineLevel="0" collapsed="false">
      <c r="A104" s="75" t="s">
        <v>3454</v>
      </c>
      <c r="B104" s="76" t="str">
        <f aca="false">VLOOKUP(A104,'Ref Taxo'!A:B,2,FALSE())</f>
        <v>Phormidium</v>
      </c>
      <c r="C104" s="77" t="n">
        <f aca="false">VLOOKUP(A104,'Ref Taxo'!A:D,4,FALSE())</f>
        <v>6414</v>
      </c>
      <c r="D104" s="78"/>
      <c r="E104" s="79" t="n">
        <v>0.35</v>
      </c>
      <c r="F104" s="79" t="s">
        <v>5273</v>
      </c>
    </row>
    <row r="105" customFormat="false" ht="15" hidden="false" customHeight="false" outlineLevel="0" collapsed="false">
      <c r="A105" s="75" t="s">
        <v>3552</v>
      </c>
      <c r="B105" s="76" t="str">
        <f aca="false">VLOOKUP(A105,'Ref Taxo'!A:B,2,FALSE())</f>
        <v>Pleurosira</v>
      </c>
      <c r="C105" s="77" t="n">
        <f aca="false">VLOOKUP(A105,'Ref Taxo'!A:D,4,FALSE())</f>
        <v>9515</v>
      </c>
      <c r="D105" s="78"/>
      <c r="E105" s="79" t="n">
        <v>0.05</v>
      </c>
      <c r="F105" s="79" t="s">
        <v>5273</v>
      </c>
    </row>
    <row r="106" customFormat="false" ht="15" hidden="false" customHeight="false" outlineLevel="0" collapsed="false">
      <c r="A106" s="75" t="s">
        <v>4684</v>
      </c>
      <c r="B106" s="76" t="str">
        <f aca="false">VLOOKUP(A106,'Ref Taxo'!A:B,2,FALSE())</f>
        <v>Spirogyra</v>
      </c>
      <c r="C106" s="77" t="n">
        <f aca="false">VLOOKUP(A106,'Ref Taxo'!A:D,4,FALSE())</f>
        <v>1147</v>
      </c>
      <c r="D106" s="78" t="n">
        <v>0.1</v>
      </c>
      <c r="E106" s="79" t="n">
        <v>0.15</v>
      </c>
      <c r="F106" s="79" t="s">
        <v>5273</v>
      </c>
    </row>
    <row r="107" customFormat="false" ht="15" hidden="false" customHeight="false" outlineLevel="0" collapsed="false">
      <c r="A107" s="75" t="s">
        <v>4834</v>
      </c>
      <c r="B107" s="76" t="str">
        <f aca="false">VLOOKUP(A107,'Ref Taxo'!A:B,2,FALSE())</f>
        <v>Tetraspora</v>
      </c>
      <c r="C107" s="77" t="n">
        <f aca="false">VLOOKUP(A107,'Ref Taxo'!A:D,4,FALSE())</f>
        <v>1138</v>
      </c>
      <c r="D107" s="78"/>
      <c r="E107" s="79" t="n">
        <v>0.01</v>
      </c>
      <c r="F107" s="79" t="s">
        <v>5273</v>
      </c>
    </row>
    <row r="108" customFormat="false" ht="15" hidden="false" customHeight="false" outlineLevel="0" collapsed="false">
      <c r="A108" s="75" t="s">
        <v>4856</v>
      </c>
      <c r="B108" s="76" t="str">
        <f aca="false">VLOOKUP(A108,'Ref Taxo'!A:B,2,FALSE())</f>
        <v>Thorea</v>
      </c>
      <c r="C108" s="77" t="n">
        <f aca="false">VLOOKUP(A108,'Ref Taxo'!A:D,4,FALSE())</f>
        <v>6085</v>
      </c>
      <c r="D108" s="78"/>
      <c r="E108" s="79" t="n">
        <v>0.01</v>
      </c>
      <c r="F108" s="79" t="s">
        <v>5273</v>
      </c>
    </row>
    <row r="109" customFormat="false" ht="15" hidden="false" customHeight="false" outlineLevel="0" collapsed="false">
      <c r="A109" s="75" t="s">
        <v>5042</v>
      </c>
      <c r="B109" s="76" t="str">
        <f aca="false">VLOOKUP(A109,'Ref Taxo'!A:B,2,FALSE())</f>
        <v>Vaucheria</v>
      </c>
      <c r="C109" s="77" t="n">
        <f aca="false">VLOOKUP(A109,'Ref Taxo'!A:D,4,FALSE())</f>
        <v>1169</v>
      </c>
      <c r="D109" s="78"/>
      <c r="E109" s="79" t="n">
        <v>0.04</v>
      </c>
      <c r="F109" s="79" t="s">
        <v>5273</v>
      </c>
    </row>
    <row r="110" customFormat="false" ht="15" hidden="false" customHeight="false" outlineLevel="0" collapsed="false">
      <c r="A110" s="75" t="s">
        <v>1924</v>
      </c>
      <c r="B110" s="76" t="str">
        <f aca="false">VLOOKUP(A110,'Ref Taxo'!A:B,2,FALSE())</f>
        <v>Fissidens fontanus</v>
      </c>
      <c r="C110" s="77" t="n">
        <f aca="false">VLOOKUP(A110,'Ref Taxo'!A:D,4,FALSE())</f>
        <v>31545</v>
      </c>
      <c r="D110" s="78"/>
      <c r="E110" s="79" t="n">
        <v>0.01</v>
      </c>
      <c r="F110" s="79" t="s">
        <v>5273</v>
      </c>
    </row>
    <row r="111" customFormat="false" ht="15" hidden="false" customHeight="false" outlineLevel="0" collapsed="false">
      <c r="A111" s="75" t="s">
        <v>2667</v>
      </c>
      <c r="B111" s="76" t="str">
        <f aca="false">VLOOKUP(A111,'Ref Taxo'!A:B,2,FALSE())</f>
        <v>Leptodictyum riparium</v>
      </c>
      <c r="C111" s="77" t="n">
        <f aca="false">VLOOKUP(A111,'Ref Taxo'!A:D,4,FALSE())</f>
        <v>1244</v>
      </c>
      <c r="D111" s="78"/>
      <c r="E111" s="79" t="n">
        <v>0.01</v>
      </c>
      <c r="F111" s="79" t="s">
        <v>5273</v>
      </c>
    </row>
    <row r="112" customFormat="false" ht="15" hidden="false" customHeight="false" outlineLevel="0" collapsed="false">
      <c r="A112" s="75" t="s">
        <v>62</v>
      </c>
      <c r="B112" s="76" t="str">
        <f aca="false">VLOOKUP(A112,'Ref Taxo'!A:B,2,FALSE())</f>
        <v>Agrostis stolonifera</v>
      </c>
      <c r="C112" s="77" t="n">
        <f aca="false">VLOOKUP(A112,'Ref Taxo'!A:D,4,FALSE())</f>
        <v>1543</v>
      </c>
      <c r="D112" s="78"/>
      <c r="E112" s="79" t="n">
        <v>0.01</v>
      </c>
      <c r="F112" s="79" t="s">
        <v>5273</v>
      </c>
    </row>
    <row r="113" customFormat="false" ht="15" hidden="false" customHeight="false" outlineLevel="0" collapsed="false">
      <c r="A113" s="75" t="s">
        <v>2380</v>
      </c>
      <c r="B113" s="76" t="str">
        <f aca="false">VLOOKUP(A113,'Ref Taxo'!A:B,2,FALSE())</f>
        <v>Iris pseudacorus</v>
      </c>
      <c r="C113" s="77" t="n">
        <f aca="false">VLOOKUP(A113,'Ref Taxo'!A:D,4,FALSE())</f>
        <v>1601</v>
      </c>
      <c r="D113" s="78"/>
      <c r="E113" s="79" t="n">
        <v>0.01</v>
      </c>
      <c r="F113" s="79" t="s">
        <v>5273</v>
      </c>
    </row>
    <row r="114" customFormat="false" ht="15" hidden="false" customHeight="false" outlineLevel="0" collapsed="false">
      <c r="A114" s="75" t="s">
        <v>2764</v>
      </c>
      <c r="B114" s="76" t="str">
        <f aca="false">VLOOKUP(A114,'Ref Taxo'!A:B,2,FALSE())</f>
        <v>Ludwigia peploides</v>
      </c>
      <c r="C114" s="77" t="n">
        <f aca="false">VLOOKUP(A114,'Ref Taxo'!A:D,4,FALSE())</f>
        <v>1856</v>
      </c>
      <c r="D114" s="78"/>
      <c r="E114" s="79" t="n">
        <v>0.06</v>
      </c>
      <c r="F114" s="79" t="s">
        <v>5273</v>
      </c>
    </row>
    <row r="115" customFormat="false" ht="15" hidden="false" customHeight="false" outlineLevel="0" collapsed="false">
      <c r="A115" s="75" t="s">
        <v>3422</v>
      </c>
      <c r="B115" s="76" t="str">
        <f aca="false">VLOOKUP(A115,'Ref Taxo'!A:B,2,FALSE())</f>
        <v>Phalaris arundinacea</v>
      </c>
      <c r="C115" s="77" t="n">
        <f aca="false">VLOOKUP(A115,'Ref Taxo'!A:D,4,FALSE())</f>
        <v>1577</v>
      </c>
      <c r="D115" s="78"/>
      <c r="E115" s="79" t="n">
        <v>0.02</v>
      </c>
      <c r="F115" s="79" t="s">
        <v>5273</v>
      </c>
    </row>
    <row r="116" customFormat="false" ht="15" hidden="false" customHeight="false" outlineLevel="0" collapsed="false">
      <c r="A116" s="75" t="s">
        <v>417</v>
      </c>
      <c r="B116" s="76" t="str">
        <f aca="false">VLOOKUP(A116,'Ref Taxo'!A:B,2,FALSE())</f>
        <v>Bidens frondosa</v>
      </c>
      <c r="C116" s="77" t="n">
        <f aca="false">VLOOKUP(A116,'Ref Taxo'!A:D,4,FALSE())</f>
        <v>1727</v>
      </c>
      <c r="D116" s="78"/>
      <c r="E116" s="79" t="n">
        <v>0.02</v>
      </c>
      <c r="F116" s="79" t="s">
        <v>5273</v>
      </c>
    </row>
    <row r="117" customFormat="false" ht="15" hidden="false" customHeight="false" outlineLevel="0" collapsed="false">
      <c r="A117" s="75" t="s">
        <v>2819</v>
      </c>
      <c r="B117" s="76" t="str">
        <f aca="false">VLOOKUP(A117,'Ref Taxo'!A:B,2,FALSE())</f>
        <v>Lysimachia vulgaris</v>
      </c>
      <c r="C117" s="77" t="n">
        <f aca="false">VLOOKUP(A117,'Ref Taxo'!A:D,4,FALSE())</f>
        <v>1887</v>
      </c>
      <c r="D117" s="78"/>
      <c r="E117" s="79" t="n">
        <v>0.01</v>
      </c>
      <c r="F117" s="79" t="s">
        <v>5273</v>
      </c>
    </row>
    <row r="118" customFormat="false" ht="15" hidden="false" customHeight="false" outlineLevel="0" collapsed="false">
      <c r="A118" s="75" t="s">
        <v>893</v>
      </c>
      <c r="B118" s="76" t="str">
        <f aca="false">VLOOKUP(A118,'Ref Taxo'!A:B,2,FALSE())</f>
        <v>Ceratophyllum demersum</v>
      </c>
      <c r="C118" s="77" t="n">
        <f aca="false">VLOOKUP(A118,'Ref Taxo'!A:D,4,FALSE())</f>
        <v>1717</v>
      </c>
      <c r="D118" s="78"/>
      <c r="E118" s="79" t="n">
        <v>0.2</v>
      </c>
      <c r="F118" s="79" t="s">
        <v>5273</v>
      </c>
    </row>
    <row r="119" customFormat="false" ht="15" hidden="false" customHeight="false" outlineLevel="0" collapsed="false">
      <c r="A119" s="75" t="s">
        <v>2644</v>
      </c>
      <c r="B119" s="76" t="str">
        <f aca="false">VLOOKUP(A119,'Ref Taxo'!A:B,2,FALSE())</f>
        <v>Lemna minor</v>
      </c>
      <c r="C119" s="77" t="n">
        <f aca="false">VLOOKUP(A119,'Ref Taxo'!A:D,4,FALSE())</f>
        <v>1626</v>
      </c>
      <c r="D119" s="78"/>
      <c r="E119" s="79" t="n">
        <v>0.1</v>
      </c>
      <c r="F119" s="79" t="s">
        <v>5273</v>
      </c>
    </row>
    <row r="120" customFormat="false" ht="15" hidden="false" customHeight="false" outlineLevel="0" collapsed="false">
      <c r="A120" s="75" t="s">
        <v>3076</v>
      </c>
      <c r="B120" s="76" t="str">
        <f aca="false">VLOOKUP(A120,'Ref Taxo'!A:B,2,FALSE())</f>
        <v>Myriophyllum spicatum</v>
      </c>
      <c r="C120" s="77" t="n">
        <f aca="false">VLOOKUP(A120,'Ref Taxo'!A:D,4,FALSE())</f>
        <v>1778</v>
      </c>
      <c r="D120" s="78"/>
      <c r="E120" s="79" t="n">
        <v>0.05</v>
      </c>
      <c r="F120" s="79" t="s">
        <v>5273</v>
      </c>
    </row>
    <row r="121" customFormat="false" ht="15" hidden="false" customHeight="false" outlineLevel="0" collapsed="false">
      <c r="A121" s="75" t="s">
        <v>4702</v>
      </c>
      <c r="B121" s="76" t="str">
        <f aca="false">VLOOKUP(A121,'Ref Taxo'!A:B,2,FALSE())</f>
        <v>Spirodela polyrhiza</v>
      </c>
      <c r="C121" s="77" t="n">
        <f aca="false">VLOOKUP(A121,'Ref Taxo'!A:D,4,FALSE())</f>
        <v>1630</v>
      </c>
      <c r="D121" s="78" t="n">
        <v>0.6</v>
      </c>
      <c r="E121" s="79" t="n">
        <v>4.4</v>
      </c>
      <c r="F121" s="79" t="s">
        <v>5273</v>
      </c>
    </row>
    <row r="122" customFormat="false" ht="15" hidden="false" customHeight="false" outlineLevel="0" collapsed="false">
      <c r="A122" s="75" t="s">
        <v>5040</v>
      </c>
      <c r="B122" s="76" t="str">
        <f aca="false">VLOOKUP(A122,'Ref Taxo'!A:B,2,FALSE())</f>
        <v>Vallisneria spiralis</v>
      </c>
      <c r="C122" s="77" t="n">
        <f aca="false">VLOOKUP(A122,'Ref Taxo'!A:D,4,FALSE())</f>
        <v>1598</v>
      </c>
      <c r="D122" s="78" t="n">
        <v>0.25</v>
      </c>
      <c r="E122" s="79" t="n">
        <v>0.06</v>
      </c>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2019-04-24T12:42:00Z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