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2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<sst xmlns="http://schemas.openxmlformats.org/spreadsheetml/2006/main" count="6486" uniqueCount="5303">
  <si>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</si>
  <si>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</si>
  <si>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</si>
  <si>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</si>
  <si>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</si>
  <si>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</si>
  <si>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</si>
  <si>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</si>
  <si>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</si>
  <si>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</si>
  <si>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</si>
  <si>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</si>
  <si>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</si>
  <si>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</si>
  <si>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</si>
  <si>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</si>
  <si>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</si>
  <si>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</si>
  <si>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</si>
  <si>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</si>
  <si>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</si>
  <si>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</si>
  <si>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</si>
  <si>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</si>
  <si>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</si>
  <si>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</si>
  <si>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</si>
  <si>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</si>
  <si>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</si>
  <si>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</si>
  <si>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</si>
  <si>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</si>
  <si>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</si>
  <si>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</si>
  <si>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</si>
  <si>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</si>
  <si>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</si>
  <si>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</si>
  <si>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</si>
  <si>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</si>
  <si>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</si>
  <si>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</si>
  <si>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</si>
  <si>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</si>
  <si>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</si>
  <si>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</si>
  <si>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</si>
  <si>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</si>
  <si>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</si>
  <si>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</si>
  <si>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</si>
  <si>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</si>
  <si>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</si>
  <si>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</si>
  <si>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</si>
  <si>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</si>
  <si>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</si>
  <si>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</si>
  <si>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</si>
  <si>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</si>
  <si>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</si>
  <si>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</si>
  <si>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</si>
  <si>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</si>
  <si>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</si>
  <si>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</si>
  <si>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</si>
  <si>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</si>
  <si>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</si>
  <si>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</si>
  <si>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</si>
  <si>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</si>
  <si>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</si>
  <si>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</si>
  <si>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</si>
  <si>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</si>
  <si>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</si>
  <si>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</si>
  <si>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</si>
  <si>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</si>
  <si>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</si>
  <si>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</si>
  <si>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</si>
  <si>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</si>
  <si>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</si>
  <si>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</si>
  <si>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</si>
  <si>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</si>
  <si>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</si>
  <si>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</si>
  <si>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</si>
  <si>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</si>
  <si>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</si>
  <si>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</si>
  <si>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</si>
  <si>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</si>
  <si>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</si>
  <si>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</si>
  <si>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</si>
  <si>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</si>
  <si>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</si>
  <si>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</si>
  <si>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</si>
  <si>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</si>
  <si>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</si>
  <si>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</si>
  <si>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</si>
  <si>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</si>
  <si>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</si>
  <si>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</si>
  <si>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</si>
  <si>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</si>
  <si>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</si>
  <si>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</si>
  <si>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</si>
  <si>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</si>
  <si>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</si>
  <si>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</si>
  <si>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</si>
  <si>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</si>
  <si>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</si>
  <si>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</si>
  <si>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</si>
  <si>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</si>
  <si>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</si>
  <si>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</si>
  <si>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</si>
  <si>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</si>
  <si>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</si>
  <si>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</si>
  <si>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</si>
  <si>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</si>
  <si>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</si>
  <si>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</si>
  <si>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</si>
  <si>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</si>
  <si>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</si>
  <si>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</si>
  <si>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</si>
  <si>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</si>
  <si>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</si>
  <si>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</si>
  <si>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</si>
  <si>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</si>
  <si>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</si>
  <si>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</si>
  <si>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</si>
  <si>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</si>
  <si>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</si>
  <si>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</si>
  <si>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</si>
  <si>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</si>
  <si>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</si>
  <si>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</si>
  <si>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</si>
  <si>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</si>
  <si>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</si>
  <si>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</si>
  <si>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</si>
  <si>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</si>
  <si>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</si>
  <si>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</si>
  <si>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</si>
  <si>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</si>
  <si>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</si>
  <si>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</si>
  <si>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</si>
  <si>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</si>
  <si>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</si>
  <si>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</si>
  <si>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</si>
  <si>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</si>
  <si>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</si>
  <si>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</si>
  <si>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</si>
  <si>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</si>
  <si>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</si>
  <si>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</si>
  <si>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</si>
  <si>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</si>
  <si>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</si>
  <si>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</si>
  <si>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</si>
  <si>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</si>
  <si>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</si>
  <si>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</si>
  <si>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</si>
  <si>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</si>
  <si>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</si>
  <si>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</si>
  <si>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</si>
  <si>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</si>
  <si>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</si>
  <si>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</si>
  <si>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</si>
  <si>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</si>
  <si>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</si>
  <si>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</si>
  <si>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</si>
  <si>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</si>
  <si>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</si>
  <si>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</si>
  <si>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</si>
  <si>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</si>
  <si>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</si>
  <si>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</si>
  <si>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</si>
  <si>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</si>
  <si>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</si>
  <si>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</si>
  <si>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</si>
  <si>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</si>
  <si>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</si>
  <si>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</si>
  <si>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</si>
  <si>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</si>
  <si>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</si>
  <si>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</si>
  <si>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</si>
  <si>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</si>
  <si>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</si>
  <si>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</si>
  <si>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</si>
  <si>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</si>
  <si>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</si>
  <si>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</si>
  <si>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</si>
  <si>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</si>
  <si>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</si>
  <si>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</si>
  <si>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</si>
  <si>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</si>
  <si>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</si>
  <si>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</si>
  <si>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</si>
  <si>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</si>
  <si>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</si>
  <si>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</si>
  <si>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</si>
  <si>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</si>
  <si>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</si>
  <si>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</si>
  <si>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</si>
  <si>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</si>
  <si>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</si>
  <si>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</si>
  <si>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</si>
  <si>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</si>
  <si>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</si>
  <si>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</si>
  <si>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</si>
  <si>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</si>
  <si>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</si>
  <si>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</si>
  <si>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</si>
  <si>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</si>
  <si>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</si>
  <si>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</si>
  <si>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</si>
  <si>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</si>
  <si>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</si>
  <si>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</si>
  <si>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</si>
  <si>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</si>
  <si>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</si>
  <si>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</si>
  <si>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</si>
  <si>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</si>
  <si>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</si>
  <si>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</si>
  <si>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</si>
  <si>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</si>
  <si>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</si>
  <si>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</si>
  <si>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</si>
  <si>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</si>
  <si>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</si>
  <si>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</si>
  <si>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</si>
  <si>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</si>
  <si>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</si>
  <si>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</si>
  <si>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</si>
  <si>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</si>
  <si>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</si>
  <si>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</si>
  <si>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</si>
  <si>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</si>
  <si>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</si>
  <si>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</si>
  <si>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</si>
  <si>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</si>
  <si>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</si>
  <si>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</si>
  <si>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</si>
  <si>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</si>
  <si>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</si>
  <si>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</si>
  <si>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</si>
  <si>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</si>
  <si>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</si>
  <si>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</si>
  <si>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</si>
  <si>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</si>
  <si>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</si>
  <si>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</si>
  <si>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</si>
  <si>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</si>
  <si>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</si>
  <si>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</si>
  <si>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</si>
  <si>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</si>
  <si>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</si>
  <si>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</si>
  <si>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</si>
  <si>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</si>
  <si>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</si>
  <si>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</si>
  <si>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</si>
  <si>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</si>
  <si>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</si>
  <si>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</si>
  <si>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</si>
  <si>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</si>
  <si>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</si>
  <si>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</si>
  <si>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</si>
  <si>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</si>
  <si>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</si>
  <si>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</si>
  <si>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</si>
  <si>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</si>
  <si>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</si>
  <si>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</si>
  <si>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</si>
  <si>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</si>
  <si>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</si>
  <si>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</si>
  <si>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</si>
  <si>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</si>
  <si>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</si>
  <si>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</si>
  <si>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</si>
  <si>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</si>
  <si>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</si>
  <si>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</si>
  <si>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</si>
  <si>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</si>
  <si>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</si>
  <si>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</si>
  <si>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</si>
  <si>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</si>
  <si>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</si>
  <si>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</si>
  <si>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</si>
  <si>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</si>
  <si>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</si>
  <si>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</si>
  <si>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</si>
  <si>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</si>
  <si>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</si>
  <si>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</si>
  <si>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</si>
  <si>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</si>
  <si>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</si>
  <si>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</si>
  <si>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</si>
  <si>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</si>
  <si>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</si>
  <si>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</si>
  <si>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</si>
  <si>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</si>
  <si>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</si>
  <si>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</si>
  <si>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</si>
  <si>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</si>
  <si>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</si>
  <si>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</si>
  <si>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</si>
  <si>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</si>
  <si>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</si>
  <si>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</si>
  <si>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</si>
  <si>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</si>
  <si>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</si>
  <si>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</si>
  <si>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</si>
  <si>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</si>
  <si>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</si>
  <si>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</si>
  <si>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</si>
  <si>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</si>
  <si>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</si>
  <si>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</si>
  <si>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</si>
  <si>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</si>
  <si>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</si>
  <si>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</si>
  <si>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</si>
  <si>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</si>
  <si>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</si>
  <si>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</si>
  <si>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</si>
  <si>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</si>
  <si>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</si>
  <si>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</si>
  <si>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</si>
  <si>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</si>
  <si>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</si>
  <si>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</si>
  <si>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</si>
  <si>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</si>
  <si>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</si>
  <si>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</si>
  <si>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</si>
  <si>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</si>
  <si>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</si>
  <si>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</si>
  <si>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</si>
  <si>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</si>
  <si>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</si>
  <si>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</si>
  <si>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</si>
  <si>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</si>
  <si>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</si>
  <si>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</si>
  <si>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</si>
  <si>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</si>
  <si>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</si>
  <si>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</si>
  <si>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</si>
  <si>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</si>
  <si>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</si>
  <si>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</si>
  <si>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</si>
  <si>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</si>
  <si>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</si>
  <si>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</si>
  <si>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</si>
  <si>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</si>
  <si>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</si>
  <si>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</si>
  <si>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</si>
  <si>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</si>
  <si>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</si>
  <si>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</si>
  <si>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</si>
  <si>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</si>
  <si>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</si>
  <si>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</si>
  <si>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</si>
  <si>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</si>
  <si>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</si>
  <si>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</si>
  <si>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</si>
  <si>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</si>
  <si>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</si>
  <si>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</si>
  <si>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</si>
  <si>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</si>
  <si>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</si>
  <si>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</si>
  <si>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</si>
  <si>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</si>
  <si>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</si>
  <si>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</si>
  <si>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</si>
  <si>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</si>
  <si>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</si>
  <si>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</si>
  <si>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</si>
  <si>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</si>
  <si>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</si>
  <si>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</si>
  <si>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</si>
  <si>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</si>
  <si>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</si>
  <si>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</si>
  <si>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</si>
  <si>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</si>
  <si>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</si>
  <si>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</si>
  <si>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</si>
  <si>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</si>
  <si>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</si>
  <si>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</si>
  <si>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</si>
  <si>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</si>
  <si>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</si>
  <si>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</si>
  <si>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</si>
  <si>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</si>
  <si>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</si>
  <si>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</si>
  <si>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</si>
  <si>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</si>
  <si>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</si>
  <si>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</si>
  <si>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</si>
  <si>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</si>
  <si>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</si>
  <si>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</si>
  <si>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</si>
  <si>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</si>
  <si>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</si>
  <si>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</si>
  <si>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</si>
  <si>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</si>
  <si>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</si>
  <si>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</si>
  <si>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</si>
  <si>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</si>
  <si>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</si>
  <si>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</si>
  <si>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</si>
  <si>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</si>
  <si>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</si>
  <si>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</si>
  <si>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</si>
  <si>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</si>
  <si>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</si>
  <si>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</si>
  <si>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</si>
  <si>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</si>
  <si>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</si>
  <si>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</si>
  <si>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</si>
  <si>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</si>
  <si>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</si>
  <si>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</si>
  <si>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</si>
  <si>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</si>
  <si>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</si>
  <si>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</si>
  <si>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</si>
  <si>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</si>
  <si>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</si>
  <si>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</si>
  <si>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</si>
  <si>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</si>
  <si>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</si>
  <si>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</si>
  <si>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</si>
  <si>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</si>
  <si>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</si>
  <si>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</si>
  <si>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</si>
  <si>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</si>
  <si>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</si>
  <si>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</si>
  <si>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</si>
  <si>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</si>
  <si>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</si>
  <si>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</si>
  <si>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</si>
  <si>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</si>
  <si>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</si>
  <si>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</si>
  <si>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</si>
  <si>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</si>
  <si>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</si>
  <si>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</si>
  <si>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</si>
  <si>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</si>
  <si>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</si>
  <si>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</si>
  <si>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</si>
  <si>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</si>
  <si>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</si>
  <si>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</si>
  <si>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</si>
  <si>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</si>
  <si>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</si>
  <si>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</si>
  <si>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</si>
  <si>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</si>
  <si>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</si>
  <si>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</si>
  <si>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</si>
  <si>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</si>
  <si>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</si>
  <si>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</si>
  <si>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</si>
  <si>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</si>
  <si>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</si>
  <si>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</si>
  <si>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</si>
  <si>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</si>
  <si>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</si>
  <si>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</si>
  <si>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</si>
  <si>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</si>
  <si>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</si>
  <si>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</si>
  <si>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</si>
  <si>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</si>
  <si>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</si>
  <si>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</si>
  <si>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</si>
  <si>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</si>
  <si>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</si>
  <si>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</si>
  <si>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</si>
  <si>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</si>
  <si>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</si>
  <si>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</si>
  <si>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</si>
  <si>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</si>
  <si>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</si>
  <si>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</si>
  <si>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</si>
  <si>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</si>
  <si>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</si>
  <si>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</si>
  <si>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</si>
  <si>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</si>
  <si>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</si>
  <si>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</si>
  <si>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</si>
  <si>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</si>
  <si>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</si>
  <si>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</si>
  <si>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</si>
  <si>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</si>
  <si>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</si>
  <si>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</si>
  <si>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</si>
  <si>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</si>
  <si>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</si>
  <si>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</si>
  <si>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</si>
  <si>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</si>
  <si>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</si>
  <si>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</si>
  <si>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</si>
  <si>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</si>
  <si>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</si>
  <si>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</si>
  <si>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</si>
  <si>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</si>
  <si>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</si>
  <si>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</si>
  <si>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</si>
  <si>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</si>
  <si>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</si>
  <si>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</si>
  <si>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</si>
  <si>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</si>
  <si>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</si>
  <si>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</si>
  <si>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</si>
  <si>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</si>
  <si>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</si>
  <si>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</si>
  <si>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</si>
  <si>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</si>
  <si>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</si>
  <si>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</si>
  <si>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</si>
  <si>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</si>
  <si>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</si>
  <si>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</si>
  <si>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</si>
  <si>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</si>
  <si>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</si>
  <si>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</si>
  <si>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</si>
  <si>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</si>
  <si>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</si>
  <si>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</si>
  <si>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</si>
  <si>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</si>
  <si>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</si>
  <si>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</si>
  <si>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</si>
  <si>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</si>
  <si>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</si>
  <si>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</si>
  <si>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</si>
  <si>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</si>
  <si>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</si>
  <si>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</si>
  <si>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</si>
  <si>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</si>
  <si>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</si>
  <si>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</si>
  <si>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</si>
  <si>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</si>
  <si>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</si>
  <si>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</si>
  <si>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</si>
  <si>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</si>
  <si>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</si>
  <si>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</si>
  <si>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</si>
  <si>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</si>
  <si>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</si>
  <si>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</si>
  <si>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</si>
  <si>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</si>
  <si>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</si>
  <si>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</si>
  <si>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</si>
  <si>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</si>
  <si>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</si>
  <si>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</si>
  <si>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</si>
  <si>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</si>
  <si>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</si>
  <si>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</si>
  <si>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</si>
  <si>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</si>
  <si>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</si>
  <si>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</si>
  <si>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</si>
  <si>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</si>
  <si>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</si>
  <si>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</si>
  <si>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</si>
  <si>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</si>
  <si>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</si>
  <si>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</si>
  <si>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</si>
  <si>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</si>
  <si>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</si>
  <si>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</si>
  <si>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</si>
  <si>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</si>
  <si>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</si>
  <si>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</si>
  <si>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</si>
  <si>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</si>
  <si>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</si>
  <si>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</si>
  <si>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</si>
  <si>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</si>
  <si>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</si>
  <si>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</si>
  <si>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</si>
  <si>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</si>
  <si>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</si>
  <si>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</si>
  <si>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</si>
  <si>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</si>
  <si>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</si>
  <si>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</si>
  <si>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</si>
  <si>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</si>
  <si>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</si>
  <si>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</si>
  <si>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</si>
  <si>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</si>
  <si>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</si>
  <si>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</si>
  <si>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</si>
  <si>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</si>
  <si>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</si>
  <si>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</si>
  <si>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</si>
  <si>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</si>
  <si>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</si>
  <si>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</si>
  <si>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</si>
  <si>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</si>
  <si>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</si>
  <si>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</si>
  <si>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</si>
  <si>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</si>
  <si>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</si>
  <si>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</si>
  <si>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</si>
  <si>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</si>
  <si>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</si>
  <si>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</si>
  <si>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</si>
  <si>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</si>
  <si>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</si>
  <si>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</si>
  <si>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</si>
  <si>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</si>
  <si>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</si>
  <si>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</si>
  <si>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</si>
  <si>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</si>
  <si>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</si>
  <si>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</si>
  <si>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</si>
  <si>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</si>
  <si>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</si>
  <si>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</si>
  <si>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</si>
  <si>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</si>
  <si>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</si>
  <si>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</si>
  <si>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</si>
  <si>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</si>
  <si>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</si>
  <si>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</si>
  <si>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</si>
  <si>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</si>
  <si>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</si>
  <si>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</si>
  <si>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</si>
  <si>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</si>
  <si>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</si>
  <si>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</si>
  <si>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</si>
  <si>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</si>
  <si>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</si>
  <si>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</si>
  <si>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</si>
  <si>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</si>
  <si>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</si>
  <si>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</si>
  <si>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</si>
  <si>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</si>
  <si>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</si>
  <si>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</si>
  <si>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</si>
  <si>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</si>
  <si>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</si>
  <si>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</si>
  <si>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</si>
  <si>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</si>
  <si>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</si>
  <si>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</si>
  <si>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</si>
  <si>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</si>
  <si>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</si>
  <si>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</si>
  <si>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</si>
  <si>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</si>
  <si>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</si>
  <si>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</si>
  <si>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</si>
  <si>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</si>
  <si>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</si>
  <si>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</si>
  <si>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</si>
  <si>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</si>
  <si>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</si>
  <si>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</si>
  <si>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</si>
  <si>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</si>
  <si>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</si>
  <si>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</si>
  <si>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</si>
  <si>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</si>
  <si>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</si>
  <si>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</si>
  <si>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</si>
  <si>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</si>
  <si>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</si>
  <si>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</si>
  <si>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</si>
  <si>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</si>
  <si>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</si>
  <si>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</si>
  <si>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</si>
  <si>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</si>
  <si>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</si>
  <si>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</si>
  <si>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</si>
  <si>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</si>
  <si>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</si>
  <si>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</si>
  <si>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</si>
  <si>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</si>
  <si>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</si>
  <si>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</si>
  <si>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</si>
  <si>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</si>
  <si>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</si>
  <si>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</si>
  <si>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</si>
  <si>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</si>
  <si>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</si>
  <si>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</si>
  <si>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</si>
  <si>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</si>
  <si>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</si>
  <si>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</si>
  <si>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</si>
  <si>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</si>
  <si>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</si>
  <si>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</si>
  <si>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</si>
  <si>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</si>
  <si>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</si>
  <si>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</si>
  <si>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</si>
  <si>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</si>
  <si>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</si>
  <si>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</si>
  <si>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</si>
  <si>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</si>
  <si>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</si>
  <si>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</si>
  <si>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</si>
  <si>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</si>
  <si>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</si>
  <si>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</si>
  <si>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</si>
  <si>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</si>
  <si>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</si>
  <si>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</si>
  <si>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</si>
  <si>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</si>
  <si>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</si>
  <si>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</si>
  <si>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</si>
  <si>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</si>
  <si>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</si>
  <si>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</si>
  <si>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</si>
  <si>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</si>
  <si>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</si>
  <si>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</si>
  <si>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</si>
  <si>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</si>
  <si>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</si>
  <si>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</si>
  <si>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</si>
  <si>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</si>
  <si>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</si>
  <si>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</si>
  <si>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</si>
  <si>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</si>
  <si>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</si>
  <si>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</si>
  <si>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</si>
  <si>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</si>
  <si>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</si>
  <si>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</si>
  <si>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</si>
  <si>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</si>
  <si>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</si>
  <si>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</si>
  <si>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</si>
  <si>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</si>
  <si>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</si>
  <si>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</si>
  <si>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</si>
  <si>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</si>
  <si>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</si>
  <si>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</si>
  <si>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</si>
  <si>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</si>
  <si>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</si>
  <si>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</si>
  <si>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</si>
  <si>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</si>
  <si>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</si>
  <si>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</si>
  <si>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</si>
  <si>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</si>
  <si>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</si>
  <si>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</si>
  <si>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</si>
  <si>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</si>
  <si>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</si>
  <si>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</si>
  <si>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</si>
  <si>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</si>
  <si>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</si>
  <si>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</si>
  <si>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</si>
  <si>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</si>
  <si>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</si>
  <si>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</si>
  <si>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</si>
  <si>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</si>
  <si>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</si>
  <si>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</si>
  <si>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</si>
  <si>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</si>
  <si>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</si>
  <si>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</si>
  <si>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</si>
  <si>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</si>
  <si>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</si>
  <si>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</si>
  <si>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</si>
  <si>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</si>
  <si>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</si>
  <si>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</si>
  <si>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</si>
  <si>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</si>
  <si>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</si>
  <si>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</si>
  <si>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</si>
  <si>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</si>
  <si>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</si>
  <si>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</si>
  <si>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</si>
  <si>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</si>
  <si>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</si>
  <si>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</si>
  <si>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</si>
  <si>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</si>
  <si>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</si>
  <si>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</si>
  <si>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</si>
  <si>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</si>
  <si>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</si>
  <si>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</si>
  <si>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</si>
  <si>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</si>
  <si>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</si>
  <si>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</si>
  <si>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</si>
  <si>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</si>
  <si>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</si>
  <si>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</si>
  <si>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</si>
  <si>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</si>
  <si>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</si>
  <si>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</si>
  <si>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</si>
  <si>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</si>
  <si>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</si>
  <si>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</si>
  <si>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</si>
  <si>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</si>
  <si>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</si>
  <si>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</si>
  <si>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</si>
  <si>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</si>
  <si>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</si>
  <si>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</si>
  <si>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</si>
  <si>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</si>
  <si>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</si>
  <si>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</si>
  <si>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</si>
  <si>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</si>
  <si>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</si>
  <si>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</si>
  <si>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</si>
  <si>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</si>
  <si>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</si>
  <si>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</si>
  <si>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</si>
  <si>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</si>
  <si>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</si>
  <si>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</si>
  <si>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</si>
  <si>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</si>
  <si>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</si>
  <si>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</si>
  <si>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</si>
  <si>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</si>
  <si>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</si>
  <si>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</si>
  <si>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</si>
  <si>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</si>
  <si>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</si>
  <si>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</si>
  <si>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</si>
  <si>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</si>
  <si>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</si>
  <si>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</si>
  <si>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</si>
  <si>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</si>
  <si>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</si>
  <si>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</si>
  <si>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</si>
  <si>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</si>
  <si>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</si>
  <si>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</si>
  <si>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</si>
  <si>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</si>
  <si>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</si>
  <si>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</si>
  <si>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</si>
  <si>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</si>
  <si>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</si>
  <si>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</si>
  <si>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</si>
  <si>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</si>
  <si>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</si>
  <si>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</si>
  <si>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</si>
  <si>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</si>
  <si>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</si>
  <si>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</si>
  <si>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</si>
  <si>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</si>
  <si>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</si>
  <si>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</si>
  <si>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</si>
  <si>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</si>
  <si>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</si>
  <si>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</si>
  <si>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</si>
  <si>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</si>
  <si>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</si>
  <si>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</si>
  <si>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</si>
  <si>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</si>
  <si>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</si>
  <si>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</si>
  <si>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</si>
  <si>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</si>
  <si>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</si>
  <si>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</si>
  <si>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</si>
  <si>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</si>
  <si>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</si>
  <si>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</si>
  <si>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</si>
  <si>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</si>
  <si>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</si>
  <si>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</si>
  <si>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</si>
  <si>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</si>
  <si>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</si>
  <si>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</si>
  <si>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</si>
  <si>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</si>
  <si>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</si>
  <si>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</si>
  <si>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</si>
  <si>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</si>
  <si>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</si>
  <si>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</si>
  <si>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</si>
  <si>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</si>
  <si>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</si>
  <si>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</si>
  <si>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</si>
  <si>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</si>
  <si>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</si>
  <si>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</si>
  <si>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</si>
  <si>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</si>
  <si>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</si>
  <si>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</si>
  <si>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</si>
  <si>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</si>
  <si>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</si>
  <si>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</si>
  <si>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</si>
  <si>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</si>
  <si>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</si>
  <si>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</si>
  <si>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</si>
  <si>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</si>
  <si>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</si>
  <si>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</si>
  <si>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</si>
  <si>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</si>
  <si>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</si>
  <si>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</si>
  <si>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</si>
  <si>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</si>
  <si>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</si>
  <si>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</si>
  <si>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</si>
  <si>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</si>
  <si>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</si>
  <si>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</si>
  <si>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</si>
  <si>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</si>
  <si>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</si>
  <si>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</si>
  <si>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</si>
  <si>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</si>
  <si>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</si>
  <si>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</si>
  <si>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</si>
  <si>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</si>
  <si>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</si>
  <si>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</si>
  <si>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</si>
  <si>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</si>
  <si>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</si>
  <si>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</si>
  <si>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</si>
  <si>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</si>
  <si>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</si>
  <si>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</si>
  <si>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</si>
  <si>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</si>
  <si>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</si>
  <si>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</si>
  <si>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</si>
  <si>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</si>
  <si>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</si>
  <si>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</si>
  <si>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</si>
  <si>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</si>
  <si>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</si>
  <si>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</si>
  <si>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</si>
  <si>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</si>
  <si>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</si>
  <si>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</si>
  <si>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</si>
  <si>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</si>
  <si>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</si>
  <si>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</si>
  <si>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</si>
  <si>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</si>
  <si>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</si>
  <si>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</si>
  <si>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</si>
  <si>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</si>
  <si>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</si>
  <si>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</si>
  <si>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</si>
  <si>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</si>
  <si>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</si>
  <si>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</si>
  <si>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</si>
  <si>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</si>
  <si>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</si>
  <si>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</si>
  <si>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</si>
  <si>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</si>
  <si>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</si>
  <si>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</si>
  <si>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</si>
  <si>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</si>
  <si>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</si>
  <si>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</si>
  <si>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</si>
  <si>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</si>
  <si>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</si>
  <si>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</si>
  <si>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</si>
  <si>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</si>
  <si>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</si>
  <si>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</si>
  <si>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</si>
  <si>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</si>
  <si>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</si>
  <si>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</si>
  <si>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</si>
  <si>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</si>
  <si>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</si>
  <si>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</si>
  <si>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</si>
  <si>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</si>
  <si>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</si>
  <si>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</si>
  <si>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</si>
  <si>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</si>
  <si>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</si>
  <si>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</si>
  <si>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</si>
  <si>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</si>
  <si>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</si>
  <si>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</si>
  <si>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</si>
  <si>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</si>
  <si>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</si>
  <si>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</si>
  <si>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</si>
  <si>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</si>
  <si>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</si>
  <si>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</si>
  <si>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</si>
  <si>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</si>
  <si>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</si>
  <si>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</si>
  <si>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</si>
  <si>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</si>
  <si>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</si>
  <si>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</si>
  <si>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</si>
  <si>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</si>
  <si>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</si>
  <si>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</si>
  <si>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</si>
  <si>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</si>
  <si>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</si>
  <si>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</si>
  <si>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</si>
  <si>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</si>
  <si>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</si>
  <si>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</si>
  <si>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</si>
  <si>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</si>
  <si>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</si>
  <si>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</si>
  <si>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</si>
  <si>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</si>
  <si>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</si>
  <si>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</si>
  <si>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</si>
  <si>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</si>
  <si>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</si>
  <si>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</si>
  <si>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</si>
  <si>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</si>
  <si>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</si>
  <si>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</si>
  <si>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</si>
  <si>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</si>
  <si>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</si>
  <si>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</si>
  <si>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</si>
  <si>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</si>
  <si>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</si>
  <si>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</si>
  <si>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</si>
  <si>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</si>
  <si>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</si>
  <si>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</si>
  <si>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</si>
  <si>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</si>
  <si>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</si>
  <si>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</si>
  <si>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</si>
  <si>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</si>
  <si>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</si>
  <si>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</si>
  <si>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</si>
  <si>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</si>
  <si>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</si>
  <si>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</si>
  <si>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</si>
  <si>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</si>
  <si>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</si>
  <si>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</si>
  <si>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</si>
  <si>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</si>
  <si>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</si>
  <si>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</si>
  <si>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</si>
  <si>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</si>
  <si>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</si>
  <si>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</si>
  <si>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</si>
  <si>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</si>
  <si>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</si>
  <si>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</si>
  <si>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</si>
  <si>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</si>
  <si>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</si>
  <si>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</si>
  <si>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</si>
  <si>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</si>
  <si>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</si>
  <si>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</si>
  <si>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</si>
  <si>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</si>
  <si>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</si>
  <si>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</si>
  <si>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</si>
  <si>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</si>
  <si>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</si>
  <si>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</si>
  <si>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</si>
  <si>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</si>
  <si>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</si>
  <si>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</si>
  <si>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</si>
  <si>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</si>
  <si>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</si>
  <si>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</si>
  <si>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</si>
  <si>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</si>
  <si>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</si>
  <si>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</si>
  <si>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</si>
  <si>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</si>
  <si>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</si>
  <si>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</si>
  <si>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</si>
  <si>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</si>
  <si>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</si>
  <si>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</si>
  <si>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</si>
  <si>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</si>
  <si>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</si>
  <si>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</si>
  <si>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</si>
  <si>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</si>
  <si>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</si>
  <si>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</si>
  <si>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</si>
  <si>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</si>
  <si>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</si>
  <si>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</si>
  <si>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</si>
  <si>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</si>
  <si>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</si>
  <si>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</si>
  <si>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</si>
  <si>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</si>
  <si>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</si>
  <si>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</si>
  <si>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</si>
  <si>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</si>
  <si>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</si>
  <si>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</si>
  <si>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</si>
  <si>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</si>
  <si>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</si>
  <si>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</si>
  <si>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</si>
  <si>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</si>
  <si>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</si>
  <si>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</si>
  <si>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</si>
  <si>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</si>
  <si>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</si>
  <si>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</si>
  <si>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</si>
  <si>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</si>
  <si>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</si>
  <si>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</si>
  <si>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</si>
  <si>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</si>
  <si>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</si>
  <si>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</si>
  <si>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</si>
  <si>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</si>
  <si>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</si>
  <si>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</si>
  <si>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</si>
  <si>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</si>
  <si>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</si>
  <si>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</si>
  <si>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</si>
  <si>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</si>
  <si>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</si>
  <si>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</si>
  <si>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</si>
  <si>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</si>
  <si>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</si>
  <si>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</si>
  <si>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</si>
  <si>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</si>
  <si>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</si>
  <si>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</si>
  <si>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</si>
  <si>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</si>
  <si>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</si>
  <si>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</si>
  <si>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</si>
  <si>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</si>
  <si>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</si>
  <si>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</si>
  <si>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</si>
  <si>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</si>
  <si>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</si>
  <si>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</si>
  <si>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</si>
  <si>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</si>
  <si>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</si>
  <si>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</si>
  <si>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</si>
  <si>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</si>
  <si>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</si>
  <si>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</si>
  <si>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</si>
  <si>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</si>
  <si>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</si>
  <si>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</si>
  <si>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</si>
  <si>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</si>
  <si>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</si>
  <si>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</si>
  <si>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</si>
  <si>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</si>
  <si>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</si>
  <si>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</si>
  <si>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</si>
  <si>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</si>
  <si>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</si>
  <si>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</si>
  <si>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</si>
  <si>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</si>
  <si>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</si>
  <si>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</si>
  <si>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</si>
  <si>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</si>
  <si>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</si>
  <si>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</si>
  <si>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</si>
  <si>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</si>
  <si>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</si>
  <si>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</si>
  <si>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</si>
  <si>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</si>
  <si>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</si>
  <si>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</si>
  <si>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</si>
  <si>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</si>
  <si>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</si>
  <si>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</si>
  <si>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</si>
  <si>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</si>
  <si>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</si>
  <si>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</si>
  <si>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</si>
  <si>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</si>
  <si>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</si>
  <si>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</si>
  <si>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</si>
  <si>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</si>
  <si>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</si>
  <si>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</si>
  <si>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</si>
  <si>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</si>
  <si>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</si>
  <si>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</si>
  <si>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</si>
  <si>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</si>
  <si>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</si>
  <si>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</si>
  <si>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</si>
  <si>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</si>
  <si>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</si>
  <si>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</si>
  <si>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</si>
  <si>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</si>
  <si>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</si>
  <si>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</si>
  <si>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</si>
  <si>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</si>
  <si>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</si>
  <si>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</si>
  <si>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</si>
  <si>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</si>
  <si>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</si>
  <si>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</si>
  <si>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</si>
  <si>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</si>
  <si>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</si>
  <si>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</si>
  <si>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</si>
  <si>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</si>
  <si>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</si>
  <si>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</si>
  <si>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</si>
  <si>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</si>
  <si>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</si>
  <si>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</si>
  <si>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</si>
  <si>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</si>
  <si>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</si>
  <si>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</si>
  <si>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</si>
  <si>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</si>
  <si>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</si>
  <si>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</si>
  <si>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</si>
  <si>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</si>
  <si>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</si>
  <si>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</si>
  <si>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</si>
  <si>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</si>
  <si>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</si>
  <si>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</si>
  <si>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</si>
  <si>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</si>
  <si>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</si>
  <si>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</si>
  <si>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</si>
  <si>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</si>
  <si>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</si>
  <si>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</si>
  <si>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</si>
  <si>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</si>
  <si>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</si>
  <si>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</si>
  <si>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</si>
  <si>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</si>
  <si>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</si>
  <si>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</si>
  <si>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</si>
  <si>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</si>
  <si>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</si>
  <si>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</si>
  <si>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</si>
  <si>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</si>
  <si>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</si>
  <si>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</si>
  <si>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</si>
  <si>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</si>
  <si>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</si>
  <si>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</si>
  <si>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</si>
  <si>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</si>
  <si>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</si>
  <si>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</si>
  <si>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</si>
  <si>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</si>
  <si>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</si>
  <si>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</si>
  <si>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</si>
  <si>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</si>
  <si>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</si>
  <si>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</si>
  <si>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</si>
  <si>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</si>
  <si>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</si>
  <si>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</si>
  <si>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</si>
  <si>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</si>
  <si>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</si>
  <si>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</si>
  <si>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</si>
  <si>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</si>
  <si>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</si>
  <si>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</si>
  <si>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</si>
  <si>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</si>
  <si>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</si>
  <si>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</si>
  <si>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</si>
  <si>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</si>
  <si>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</si>
  <si>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</si>
  <si>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</si>
  <si>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</si>
  <si>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</si>
  <si>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</si>
  <si>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</si>
  <si>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</si>
  <si>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</si>
  <si>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</si>
  <si>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</si>
  <si>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</si>
  <si>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</si>
  <si>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</si>
  <si>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</si>
  <si>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</si>
  <si>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</si>
  <si>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</si>
  <si>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</si>
  <si>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</si>
  <si>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</si>
  <si>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</si>
  <si>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</si>
  <si>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</si>
  <si>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</si>
  <si>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</si>
  <si>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</si>
  <si>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</si>
  <si>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</si>
  <si>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</si>
  <si>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</si>
  <si>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</si>
  <si>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</si>
  <si>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</si>
  <si>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</si>
  <si>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</si>
  <si>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</si>
  <si>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</si>
  <si>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</si>
  <si>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</si>
  <si>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</si>
  <si>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</si>
  <si>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</si>
  <si>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</si>
  <si>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</si>
  <si>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</si>
  <si>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</si>
  <si>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</si>
  <si>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</si>
  <si>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</si>
  <si>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</si>
  <si>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</si>
  <si>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</si>
  <si>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</si>
  <si>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</si>
  <si>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</si>
  <si>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</si>
  <si>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</si>
  <si>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</si>
  <si>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</si>
  <si>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</si>
  <si>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</si>
  <si>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</si>
  <si>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</si>
  <si>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</si>
  <si>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</si>
  <si>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</si>
  <si>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</si>
  <si>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</si>
  <si>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</si>
  <si>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</si>
  <si>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</si>
  <si>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</si>
  <si>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</si>
  <si>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</si>
  <si>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</si>
  <si>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</si>
  <si>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</si>
  <si>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</si>
  <si>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</si>
  <si>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</si>
  <si>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</si>
  <si>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</si>
  <si>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</si>
  <si>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</si>
  <si>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</si>
  <si>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</si>
  <si>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</si>
  <si>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</si>
  <si>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</si>
  <si>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</si>
  <si>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</si>
  <si>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</si>
  <si>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</si>
  <si>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</si>
  <si>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</si>
  <si>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</si>
  <si>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</si>
  <si>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</si>
  <si>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</si>
  <si>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</si>
  <si>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</si>
  <si>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</si>
  <si>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</si>
  <si>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</si>
  <si>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</si>
  <si>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</si>
  <si>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</si>
  <si>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</si>
  <si>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</si>
  <si>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</si>
  <si>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</si>
  <si>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</si>
  <si>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</si>
  <si>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</si>
  <si>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</si>
  <si>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</si>
  <si>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</si>
  <si>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</si>
  <si>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</si>
  <si>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</si>
  <si>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</si>
  <si>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</si>
  <si>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</si>
  <si>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</si>
  <si>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</si>
  <si>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</si>
  <si>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</si>
  <si>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</si>
  <si>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</si>
  <si>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</si>
  <si>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</si>
  <si>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</si>
  <si>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</si>
  <si>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</si>
  <si>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</si>
  <si>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</si>
  <si>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</si>
  <si>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</si>
  <si>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</si>
  <si>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</si>
  <si>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</si>
  <si>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</si>
  <si>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</si>
  <si>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</si>
  <si>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</si>
  <si>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</si>
  <si>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</si>
  <si>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</si>
  <si>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</si>
  <si>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</si>
  <si>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</si>
  <si>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</si>
  <si>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</si>
  <si>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</si>
  <si>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</si>
  <si>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</si>
  <si>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</si>
  <si>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</si>
  <si>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</si>
  <si>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</si>
  <si>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</si>
  <si>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</si>
  <si>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</si>
  <si>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</si>
  <si>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</si>
  <si>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</si>
  <si>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</si>
  <si>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</si>
  <si>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</si>
  <si>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</si>
  <si>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</si>
  <si>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</si>
  <si>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</si>
  <si>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</si>
  <si>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</si>
  <si>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</si>
  <si>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</si>
  <si>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</si>
  <si>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</si>
  <si>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</si>
  <si>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</si>
  <si>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</si>
  <si>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</si>
  <si>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</si>
  <si>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</si>
  <si>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</si>
  <si>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</si>
  <si>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</si>
  <si>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</si>
  <si>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</si>
  <si>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</si>
  <si>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</si>
  <si>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</si>
  <si>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</si>
  <si>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</si>
  <si>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</si>
  <si>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</si>
  <si>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</si>
  <si>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</si>
  <si>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</si>
  <si>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</si>
  <si>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</si>
  <si>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</si>
  <si>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</si>
  <si>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</si>
  <si>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</si>
  <si>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</si>
  <si>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</si>
  <si>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</si>
  <si>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</si>
  <si>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</si>
  <si>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</si>
  <si>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</si>
  <si>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</si>
  <si>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</si>
  <si>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</si>
  <si>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</si>
  <si>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</si>
  <si>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</si>
  <si>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</si>
  <si>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</si>
  <si>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</si>
  <si>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</si>
  <si>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</si>
  <si>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</si>
  <si>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</si>
  <si>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</si>
  <si>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</si>
  <si>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</si>
  <si>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</si>
  <si>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</si>
  <si>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</si>
  <si>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</si>
  <si>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</si>
  <si>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</si>
  <si>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</si>
  <si>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</si>
  <si>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</si>
  <si>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</si>
  <si>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</si>
  <si>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</si>
  <si>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</si>
  <si>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</si>
  <si>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</si>
  <si>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</si>
  <si>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</si>
  <si>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</si>
  <si>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</si>
  <si>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</si>
  <si>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</si>
  <si>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</si>
  <si>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</si>
  <si>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</si>
  <si>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</si>
  <si>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</si>
  <si>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</si>
  <si>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</si>
  <si>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</si>
  <si>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</si>
  <si>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</si>
  <si>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</si>
  <si>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</si>
  <si>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</si>
  <si>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</si>
  <si>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</si>
  <si>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</si>
  <si>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</si>
  <si>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</si>
  <si>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</si>
  <si>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</si>
  <si>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</si>
  <si>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</si>
  <si>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</si>
  <si>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</si>
  <si>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</si>
  <si>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</si>
  <si>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</si>
  <si>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</si>
  <si>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</si>
  <si>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</si>
  <si>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</si>
  <si>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</si>
  <si>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</si>
  <si>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</si>
  <si>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</si>
  <si>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</si>
  <si>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</si>
  <si>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</si>
  <si>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</si>
  <si>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</si>
  <si>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</si>
  <si>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</si>
  <si>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</si>
  <si>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</si>
  <si>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</si>
  <si>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</si>
  <si>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</si>
  <si>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</si>
  <si>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</si>
  <si>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</si>
  <si>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</si>
  <si>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</si>
  <si>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</si>
  <si>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</si>
  <si>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</si>
  <si>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</si>
  <si>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</si>
  <si>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</si>
  <si>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</si>
  <si>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</si>
  <si>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</si>
  <si>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</si>
  <si>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</si>
  <si>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</si>
  <si>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</si>
  <si>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</si>
  <si>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</si>
  <si>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</si>
  <si>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</si>
  <si>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</si>
  <si>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</si>
  <si>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</si>
  <si>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</si>
  <si>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</si>
  <si>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</si>
  <si>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</si>
  <si>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</si>
  <si>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</si>
  <si>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</si>
  <si>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</si>
  <si>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</si>
  <si>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</si>
  <si>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</si>
  <si>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</si>
  <si>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</si>
  <si>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</si>
  <si>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</si>
  <si>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</si>
  <si>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</si>
  <si>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</si>
  <si>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</si>
  <si>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</si>
  <si>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</si>
  <si>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</si>
  <si>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</si>
  <si>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</si>
  <si>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</si>
  <si>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</si>
  <si>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</si>
  <si>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</si>
  <si>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</si>
  <si>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</si>
  <si>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</si>
  <si>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</si>
  <si>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</si>
  <si>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</si>
  <si>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</si>
  <si>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</si>
  <si>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</si>
  <si>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</si>
  <si>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</si>
  <si>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</si>
  <si>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</si>
  <si>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</si>
  <si>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</si>
  <si>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</si>
  <si>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</si>
  <si>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</si>
  <si>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</si>
  <si>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</si>
  <si>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</si>
  <si>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</si>
  <si>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</si>
  <si>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</si>
  <si>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</si>
  <si>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</si>
  <si>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</si>
  <si>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</si>
  <si>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</si>
  <si>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</si>
  <si>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</si>
  <si>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</si>
  <si>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</si>
  <si>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</si>
  <si>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</si>
  <si>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</si>
  <si>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</si>
  <si>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</si>
  <si>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</si>
  <si>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</si>
  <si>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</si>
  <si>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</si>
  <si>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</si>
  <si>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</si>
  <si>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</si>
  <si>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</si>
  <si>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</si>
  <si>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</si>
  <si>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</si>
  <si>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</si>
  <si>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</si>
  <si>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</si>
  <si>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</si>
  <si>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</si>
  <si>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</si>
  <si>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</si>
  <si>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</si>
  <si>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</si>
  <si>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</si>
  <si>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</si>
  <si>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</si>
  <si>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</si>
  <si>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</si>
  <si>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</si>
  <si>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</si>
  <si>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</si>
  <si>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</si>
  <si>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</si>
  <si>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</si>
  <si>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</si>
  <si>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</si>
  <si>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</si>
  <si>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</si>
  <si>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</si>
  <si>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</si>
  <si>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</si>
  <si>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</si>
  <si>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</si>
  <si>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</si>
  <si>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</si>
  <si>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</si>
  <si>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</si>
  <si>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</si>
  <si>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</si>
  <si>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</si>
  <si>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</si>
  <si>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</si>
  <si>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</si>
  <si>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</si>
  <si>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</si>
  <si>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</si>
  <si>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</si>
  <si>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</si>
  <si>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</si>
  <si>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</si>
  <si>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</si>
  <si>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</si>
  <si>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</si>
  <si>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</si>
  <si>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</si>
  <si>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</si>
  <si>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</si>
  <si>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</si>
  <si>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</si>
  <si>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</si>
  <si>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</si>
  <si>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</si>
  <si>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</si>
  <si>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</si>
  <si>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</si>
  <si>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</si>
  <si>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</si>
  <si>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</si>
  <si>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</si>
  <si>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</si>
  <si>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</si>
  <si>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</si>
  <si>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</si>
  <si>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</si>
  <si>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</si>
  <si>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</si>
  <si>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</si>
  <si>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</si>
  <si>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</si>
  <si>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</si>
  <si>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</si>
  <si>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</si>
  <si>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</si>
  <si>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</si>
  <si>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</si>
  <si>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</si>
  <si>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</si>
  <si>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</si>
  <si>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</si>
  <si>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</si>
  <si>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</si>
  <si>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</si>
  <si>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</si>
  <si>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</si>
  <si>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</si>
  <si>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</si>
  <si>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</si>
  <si>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</si>
  <si>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</si>
  <si>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</si>
  <si>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</si>
  <si>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</si>
  <si>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</si>
  <si>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</si>
  <si>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</si>
  <si>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</si>
  <si>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</si>
  <si>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</si>
  <si>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</si>
  <si>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</si>
  <si>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</si>
  <si>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</si>
  <si>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</si>
  <si>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</si>
  <si>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</si>
  <si>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</si>
  <si>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</si>
  <si>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</si>
  <si>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</si>
  <si>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</si>
  <si>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</si>
  <si>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</si>
  <si>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</si>
  <si>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</si>
  <si>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</si>
  <si>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</si>
  <si>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</si>
  <si>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</si>
  <si>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</si>
  <si>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</si>
  <si>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</si>
  <si>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</si>
  <si>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</si>
  <si>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</si>
  <si>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</si>
  <si>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</si>
  <si>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</si>
  <si>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</si>
  <si>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</si>
  <si>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</si>
  <si>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</si>
  <si>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</si>
  <si>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</si>
  <si>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</si>
  <si>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</si>
  <si>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</si>
  <si>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</si>
  <si>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</si>
  <si>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</si>
  <si>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</si>
  <si>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</si>
  <si>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</si>
  <si>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</si>
  <si>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</si>
  <si>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</si>
  <si>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</si>
  <si>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</si>
  <si>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</si>
  <si>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</si>
  <si>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</si>
  <si>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</si>
  <si>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</si>
  <si>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</si>
  <si>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</si>
  <si>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</si>
  <si>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</si>
  <si>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</si>
  <si>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</si>
  <si>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</si>
  <si>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</si>
  <si>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</si>
  <si>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</si>
  <si>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</si>
  <si>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</si>
  <si>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</si>
  <si>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</si>
  <si>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</si>
  <si>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</si>
  <si>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</si>
  <si>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</si>
  <si>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</si>
  <si>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</si>
  <si>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</si>
  <si>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</si>
  <si>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</si>
  <si>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</si>
  <si>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</si>
  <si>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</si>
  <si>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</si>
  <si>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</si>
  <si>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</si>
  <si>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</si>
  <si>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</si>
  <si>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</si>
  <si>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</si>
  <si>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</si>
  <si>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</si>
  <si>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</si>
  <si>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</si>
  <si>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</si>
  <si>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</si>
  <si>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</si>
  <si>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</si>
  <si>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</si>
  <si>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</si>
  <si>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</si>
  <si>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</si>
  <si>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</si>
  <si>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</si>
  <si>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</si>
  <si>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</si>
  <si>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</si>
  <si>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</si>
  <si>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</si>
  <si>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</si>
  <si>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</si>
  <si>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</si>
  <si>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</si>
  <si>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</si>
  <si>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</si>
  <si>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</si>
  <si>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</si>
  <si>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</si>
  <si>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</si>
  <si>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</si>
  <si>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</si>
  <si>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</si>
  <si>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</si>
  <si>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</si>
  <si>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</si>
  <si>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</si>
  <si>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</si>
  <si>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</si>
  <si>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</si>
  <si>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</si>
  <si>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</si>
  <si>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</si>
  <si>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</si>
  <si>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</si>
  <si>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</si>
  <si>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</si>
  <si>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</si>
  <si>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</si>
  <si>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</si>
  <si>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</si>
  <si>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</si>
  <si>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</si>
  <si>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</si>
  <si>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</si>
  <si>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</si>
  <si>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</si>
  <si>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</si>
  <si>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</si>
  <si>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</si>
  <si>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</si>
  <si>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</si>
  <si>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</si>
  <si>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</si>
  <si>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</si>
  <si>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</si>
  <si>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</si>
  <si>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</si>
  <si>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</si>
  <si>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</si>
  <si>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</si>
  <si>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</si>
  <si>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</si>
  <si>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</si>
  <si>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</si>
  <si>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</si>
  <si>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</si>
  <si>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</si>
  <si>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</si>
  <si>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</si>
  <si>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</si>
  <si>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</si>
  <si>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</si>
  <si>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</si>
  <si>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</si>
  <si>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</si>
  <si>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</si>
  <si>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</si>
  <si>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</si>
  <si>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</si>
  <si>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</si>
  <si>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</si>
  <si>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</si>
  <si>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</si>
  <si>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</si>
  <si>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</si>
  <si>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</si>
  <si>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</si>
  <si>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</si>
  <si>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</si>
  <si>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</si>
  <si>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</si>
  <si>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</si>
  <si>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</si>
  <si>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</si>
  <si>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</si>
  <si>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</si>
  <si>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</si>
  <si>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</si>
  <si>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</si>
  <si>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</si>
  <si>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</si>
  <si>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</si>
  <si>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</si>
  <si>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</si>
  <si>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</si>
  <si>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</si>
  <si>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</si>
  <si>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</si>
  <si>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</si>
  <si>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</si>
  <si>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</si>
  <si>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</si>
  <si>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</si>
  <si>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</si>
  <si>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</si>
  <si>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</si>
  <si>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</si>
  <si>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</si>
  <si>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</si>
  <si>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</si>
  <si>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</si>
  <si>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</si>
  <si>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</si>
  <si>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</si>
  <si>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</si>
  <si>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</si>
  <si>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</si>
  <si>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</si>
  <si>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</si>
  <si>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</si>
  <si>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</si>
  <si>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</si>
  <si>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</si>
  <si>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</si>
  <si>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</si>
  <si>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</si>
  <si>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</si>
  <si>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</si>
  <si>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</si>
  <si>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</si>
  <si>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</si>
  <si>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</si>
  <si>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</si>
  <si>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</si>
  <si>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</si>
  <si>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</si>
  <si>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</si>
  <si>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</si>
  <si>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</si>
  <si>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</si>
  <si>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</si>
  <si>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</si>
  <si>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</si>
  <si>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</si>
  <si>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</si>
  <si>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</si>
  <si>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</si>
  <si>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</si>
  <si>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</si>
  <si>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</si>
  <si>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</si>
  <si>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</si>
  <si>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</si>
  <si>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</si>
  <si>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</si>
  <si>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</si>
  <si>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</si>
  <si>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</si>
  <si>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</si>
  <si>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</si>
  <si>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</si>
  <si>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</si>
  <si>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</si>
  <si>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</si>
  <si>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</si>
  <si>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</si>
  <si>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</si>
  <si>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</si>
  <si>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</si>
  <si>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</si>
  <si>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</si>
  <si>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</si>
  <si>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</si>
  <si>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</si>
  <si>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</si>
  <si>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</si>
  <si>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</si>
  <si>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</si>
  <si>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</si>
  <si>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</si>
  <si>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</si>
  <si>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</si>
  <si>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</si>
  <si>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</si>
  <si>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</si>
  <si>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</si>
  <si>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</si>
  <si>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</si>
  <si>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</si>
  <si>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</si>
  <si>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</si>
  <si>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</si>
  <si>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</si>
  <si>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</si>
  <si>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</si>
  <si>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</si>
  <si>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</si>
  <si>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</si>
  <si>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</si>
  <si>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</si>
  <si>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</si>
  <si>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</si>
  <si>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</si>
  <si>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</si>
  <si>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</si>
  <si>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</si>
  <si>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</si>
  <si>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</si>
  <si>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</si>
  <si>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</si>
  <si>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</si>
  <si>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</si>
  <si>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</si>
  <si>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</si>
  <si>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</si>
  <si>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</si>
  <si>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</si>
  <si>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</si>
  <si>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</si>
  <si>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</si>
  <si>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</si>
  <si>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</si>
  <si>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</si>
  <si>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</si>
  <si>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</si>
  <si>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</si>
  <si>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</si>
  <si>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</si>
  <si>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</si>
  <si>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</si>
  <si>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</si>
  <si>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</si>
  <si>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</si>
  <si>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</si>
  <si>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</si>
  <si>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</si>
  <si>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</si>
  <si>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</si>
  <si>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</si>
  <si>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</si>
  <si>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</si>
  <si>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</si>
  <si>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</si>
  <si>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</si>
  <si>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</si>
  <si>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</si>
  <si>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</si>
  <si>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</si>
  <si>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</si>
  <si>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</si>
  <si>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</si>
  <si>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</si>
  <si>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</si>
  <si>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</si>
  <si>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</si>
  <si>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</si>
  <si>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</si>
  <si>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</si>
  <si>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</si>
  <si>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</si>
  <si>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</si>
  <si>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</si>
  <si>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</si>
  <si>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</si>
  <si>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</si>
  <si>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</si>
  <si>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</si>
  <si>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</si>
  <si>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</si>
  <si>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</si>
  <si>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</si>
  <si>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</si>
  <si>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</si>
  <si>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</si>
  <si>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</si>
  <si>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</si>
  <si>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</si>
  <si>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</si>
  <si>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</si>
  <si>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</si>
  <si>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</si>
  <si>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</si>
  <si>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</si>
  <si>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</si>
  <si>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</si>
  <si>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</si>
  <si>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</si>
  <si>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</si>
  <si>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</si>
  <si>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</si>
  <si>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</si>
  <si>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</si>
  <si>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</si>
  <si>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</si>
  <si>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</si>
  <si>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</si>
  <si>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</si>
  <si>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</si>
  <si>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</si>
  <si>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</si>
  <si>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</si>
  <si>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</si>
  <si>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</si>
  <si>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</si>
  <si>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</si>
  <si>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</si>
  <si>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</si>
  <si>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</si>
  <si>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</si>
  <si>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</si>
  <si>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</si>
  <si>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</si>
  <si>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</si>
  <si>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</si>
  <si>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</si>
  <si>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</si>
  <si>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</si>
  <si>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</si>
  <si>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</si>
  <si>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</si>
  <si>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</si>
  <si>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</si>
  <si>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</si>
  <si>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</si>
  <si>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</si>
  <si>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</si>
  <si>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</si>
  <si>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</si>
  <si>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</si>
  <si>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</si>
  <si>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</si>
  <si>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</si>
  <si>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</si>
  <si>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</si>
  <si>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</si>
  <si>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</si>
  <si>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</si>
  <si>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</si>
  <si>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</si>
  <si>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</si>
  <si>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</si>
  <si>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</si>
  <si>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</si>
  <si>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</si>
  <si>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</si>
  <si>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</si>
  <si>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</si>
  <si>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</si>
  <si>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</si>
  <si>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</si>
  <si>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</si>
  <si>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</si>
  <si>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</si>
  <si>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</si>
  <si>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</si>
  <si>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</si>
  <si>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</si>
  <si>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</si>
  <si>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</si>
  <si>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</si>
  <si>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</si>
  <si>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</si>
  <si>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</si>
  <si>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</si>
  <si>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</si>
  <si>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</si>
  <si>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</si>
  <si>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</si>
  <si>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</si>
  <si>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</si>
  <si>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</si>
  <si>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</si>
  <si>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</si>
  <si>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</si>
  <si>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</si>
  <si>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</si>
  <si>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</si>
  <si>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</si>
  <si>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</si>
  <si>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</si>
  <si>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</si>
  <si>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</si>
  <si>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</si>
  <si>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</si>
  <si>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</si>
  <si>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</si>
  <si>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</si>
  <si>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</si>
  <si>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</si>
  <si>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</si>
  <si>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</si>
  <si>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</si>
  <si>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</si>
  <si>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</si>
  <si>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</si>
  <si>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</si>
  <si>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</si>
  <si>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</si>
  <si>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</si>
  <si>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</si>
  <si>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</si>
  <si>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</si>
  <si>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</si>
  <si>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</si>
  <si>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</si>
  <si>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</si>
  <si>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</si>
  <si>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</si>
  <si>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</si>
  <si>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</si>
  <si>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</si>
  <si>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</si>
  <si>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</si>
  <si>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</si>
  <si>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</si>
  <si>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</si>
  <si>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</si>
  <si>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</si>
  <si>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</si>
  <si>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</si>
  <si>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</si>
  <si>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</si>
  <si>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</si>
  <si>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</si>
  <si>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</si>
  <si>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</si>
  <si>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</si>
  <si>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</si>
  <si>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</si>
  <si>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</si>
  <si>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</si>
  <si>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</si>
  <si>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</si>
  <si>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</si>
  <si>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</si>
  <si>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</si>
  <si>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</si>
  <si>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</si>
  <si>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</si>
  <si>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</si>
  <si>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</si>
  <si>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</si>
  <si>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</si>
  <si>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</si>
  <si>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</si>
  <si>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</si>
  <si>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</si>
  <si>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</si>
  <si>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</si>
  <si>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</si>
  <si>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</si>
  <si>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</si>
  <si>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</si>
  <si>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</si>
  <si>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</si>
  <si>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</si>
  <si>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</si>
  <si>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</si>
  <si>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</si>
  <si>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</si>
  <si>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</si>
  <si>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</si>
  <si>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</si>
  <si>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</si>
  <si>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</si>
  <si>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</si>
  <si>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</si>
  <si>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</si>
  <si>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</si>
  <si>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</si>
  <si>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</si>
  <si>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</si>
  <si>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</si>
  <si>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</si>
  <si>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</si>
  <si>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</si>
  <si>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</si>
  <si>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</si>
  <si>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</si>
  <si>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</si>
  <si>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</si>
  <si>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</si>
  <si>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</si>
  <si>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</si>
  <si>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</si>
  <si>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</si>
  <si>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</si>
  <si>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</si>
  <si>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</si>
  <si>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</si>
  <si>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</si>
  <si>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</si>
  <si>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</si>
  <si>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</si>
  <si>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</si>
  <si>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</si>
  <si>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</si>
  <si>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</si>
  <si>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</si>
  <si>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</si>
  <si>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</si>
  <si>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</si>
  <si>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</si>
  <si>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</si>
  <si>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</si>
  <si>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</si>
  <si>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</si>
  <si>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</si>
  <si>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</si>
  <si>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</si>
  <si>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</si>
  <si>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</si>
  <si>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</si>
  <si>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</si>
  <si>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</si>
  <si>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</si>
  <si>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</si>
  <si>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</si>
  <si>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</si>
  <si>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</si>
  <si>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</si>
  <si>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</si>
  <si>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</si>
  <si>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</si>
  <si>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</si>
  <si>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</si>
  <si>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</si>
  <si>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</si>
  <si>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</si>
  <si>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</si>
  <si>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</si>
  <si>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</si>
  <si>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</si>
  <si>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</si>
  <si>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</si>
  <si>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</si>
  <si>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</si>
  <si>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</si>
  <si>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</si>
  <si>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</si>
  <si>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</si>
  <si>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</si>
  <si>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</si>
  <si>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</si>
  <si>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</si>
  <si>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</si>
  <si>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</si>
  <si>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</si>
  <si>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</si>
  <si>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</si>
  <si>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</si>
  <si>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</si>
  <si>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</si>
  <si>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</si>
  <si>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</si>
  <si>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</si>
  <si>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</si>
  <si>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</si>
  <si>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</si>
  <si>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</si>
  <si>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</si>
  <si>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</si>
  <si>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</si>
  <si>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</si>
  <si>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</si>
  <si>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</si>
  <si>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</si>
  <si>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</si>
  <si>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</si>
  <si>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</si>
  <si>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</si>
  <si>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</si>
  <si>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</si>
  <si>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</si>
  <si>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</si>
  <si>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</si>
  <si>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</si>
  <si>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</si>
  <si>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</si>
  <si>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</si>
  <si>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</si>
  <si>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</si>
  <si>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</si>
  <si>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</si>
  <si>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</si>
  <si>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</si>
  <si>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</si>
  <si>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</si>
  <si>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</si>
  <si>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</si>
  <si>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</si>
  <si>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</si>
  <si>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</si>
  <si>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</si>
  <si>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</si>
  <si>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</si>
  <si>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</si>
  <si>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</si>
  <si>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</si>
  <si>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</si>
  <si>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</si>
  <si>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</si>
  <si>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</si>
  <si>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</si>
  <si>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</si>
  <si>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</si>
  <si>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</si>
  <si>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</si>
  <si>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</si>
  <si>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</si>
  <si>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</si>
  <si>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</si>
  <si>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</si>
  <si>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</si>
  <si>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</si>
  <si>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</si>
  <si>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</si>
  <si>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</si>
  <si>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</si>
  <si>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</si>
  <si>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</si>
  <si>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</si>
  <si>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</si>
  <si>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</si>
  <si>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</si>
  <si>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</si>
  <si>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</si>
  <si>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</si>
  <si>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</si>
  <si>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</si>
  <si>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</si>
  <si>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</si>
  <si>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</si>
  <si>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</si>
  <si>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</si>
  <si>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</si>
  <si>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</si>
  <si>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</si>
  <si>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</si>
  <si>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</si>
  <si>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</si>
  <si>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</si>
  <si>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</si>
  <si>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</si>
  <si>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</si>
  <si>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</si>
  <si>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</si>
  <si>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</si>
  <si>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</si>
  <si>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</si>
  <si>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</si>
  <si>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</si>
  <si>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</si>
  <si>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</si>
  <si>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</si>
  <si>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</si>
  <si>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</si>
  <si>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</si>
  <si>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</si>
  <si>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</si>
  <si>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</si>
  <si>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</si>
  <si>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</si>
  <si>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</si>
  <si>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</si>
  <si>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</si>
  <si>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</si>
  <si>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</si>
  <si>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</si>
  <si>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</si>
  <si>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</si>
  <si>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</si>
  <si>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</si>
  <si>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</si>
  <si>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</si>
  <si>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</si>
  <si>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</si>
  <si>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</si>
  <si>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</si>
  <si>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</si>
  <si>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</si>
  <si>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</si>
  <si>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</si>
  <si>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</si>
  <si>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</si>
  <si>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</si>
  <si>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</si>
  <si>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</si>
  <si>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</si>
  <si>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</si>
  <si>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</si>
  <si>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</si>
  <si>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</si>
  <si>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</si>
  <si>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</si>
  <si>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</si>
  <si>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</si>
  <si>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</si>
  <si>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</si>
  <si>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</si>
  <si>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</si>
  <si>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</si>
  <si>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</si>
  <si>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</si>
  <si>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</si>
  <si>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</si>
  <si>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</si>
  <si>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</si>
  <si>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</si>
  <si>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</si>
  <si>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</si>
  <si>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</si>
  <si>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</si>
  <si>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</si>
  <si>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</si>
  <si>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</si>
  <si>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</si>
  <si>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</si>
  <si>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</si>
  <si>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</si>
  <si>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</si>
  <si>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</si>
  <si>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</si>
  <si>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</si>
  <si>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</si>
  <si>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</si>
  <si>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</si>
  <si>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</si>
  <si>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</si>
  <si>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</si>
  <si>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</si>
  <si>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</si>
  <si>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</si>
  <si>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</si>
  <si>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</si>
  <si>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</si>
  <si>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</si>
  <si>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</si>
  <si>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</si>
  <si>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</si>
  <si>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</si>
  <si>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</si>
  <si>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</si>
  <si>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</si>
  <si>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</si>
  <si>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</si>
  <si>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</si>
  <si>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</si>
  <si>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</si>
  <si>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</si>
  <si>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</si>
  <si>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</si>
  <si>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</si>
  <si>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</si>
  <si>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</si>
  <si>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</si>
  <si>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</si>
  <si>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</si>
  <si>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</si>
  <si>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</si>
  <si>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</si>
  <si>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</si>
  <si>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</si>
  <si>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</si>
  <si>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</si>
  <si>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</si>
  <si>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</si>
  <si>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</si>
  <si>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</si>
  <si>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</si>
  <si>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</si>
  <si>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</si>
  <si>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</si>
  <si>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</si>
  <si>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</si>
  <si>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</si>
  <si>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</si>
  <si>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</si>
  <si>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</si>
  <si>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</si>
  <si>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</si>
  <si>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</si>
  <si>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</si>
  <si>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</si>
  <si>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</si>
  <si>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</si>
  <si>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</si>
  <si>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</si>
  <si>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</si>
  <si>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</si>
  <si>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</si>
  <si>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</si>
  <si>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</si>
  <si>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</si>
  <si>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</si>
  <si>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</si>
  <si>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</si>
  <si>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</si>
  <si>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</si>
  <si>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</si>
  <si>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</si>
  <si>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</si>
  <si>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</si>
  <si>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</si>
  <si>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</si>
  <si>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</si>
  <si>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</si>
  <si>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</si>
  <si>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</si>
  <si>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</si>
  <si>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</si>
  <si>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</si>
  <si>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</si>
  <si>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</si>
  <si>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</si>
  <si>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</si>
  <si>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</si>
  <si>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</si>
  <si>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</si>
  <si>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</si>
  <si>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</si>
  <si>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</si>
  <si>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</si>
  <si>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</si>
  <si>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</si>
  <si>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</si>
  <si>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</si>
  <si>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</si>
  <si>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</si>
  <si>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</si>
  <si>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</si>
  <si>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</si>
  <si>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</si>
  <si>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</si>
  <si>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</si>
  <si>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</si>
  <si>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</si>
  <si>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</si>
  <si>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</si>
  <si>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</si>
  <si>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</si>
  <si>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</si>
  <si>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</si>
  <si>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</si>
  <si>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</si>
  <si>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</si>
  <si>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</si>
  <si>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</si>
  <si>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</si>
  <si>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</si>
  <si>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</si>
  <si>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</si>
  <si>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</si>
  <si>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</si>
  <si>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</si>
  <si>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</si>
  <si>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</si>
  <si>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</si>
  <si>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</si>
  <si>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</si>
  <si>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</si>
  <si>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</si>
  <si>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</si>
  <si>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</si>
  <si>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</si>
  <si>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</si>
  <si>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</si>
  <si>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</si>
  <si>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</si>
  <si>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</si>
  <si>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</si>
  <si>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</si>
  <si>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</si>
  <si>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</si>
  <si>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</si>
  <si>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</si>
  <si>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</si>
  <si>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</si>
  <si>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</si>
  <si>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</si>
  <si>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</si>
  <si>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</si>
  <si>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</si>
  <si>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</si>
  <si>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</si>
  <si>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</si>
  <si>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</si>
  <si>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</si>
  <si>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</si>
  <si>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</si>
  <si>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</si>
  <si>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</si>
  <si>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</si>
  <si>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</si>
  <si>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</si>
  <si>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</si>
  <si>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</si>
  <si>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</si>
  <si>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</si>
  <si>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</si>
  <si>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</si>
  <si>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</si>
  <si>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</si>
  <si>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</si>
  <si>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</si>
  <si>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</si>
  <si>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</si>
  <si>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</si>
  <si>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</si>
  <si>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</si>
  <si>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</si>
  <si>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</si>
  <si>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</si>
  <si>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</si>
  <si>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</si>
  <si>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</si>
  <si>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</si>
  <si>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</si>
  <si>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</si>
  <si>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</si>
  <si>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</si>
  <si>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</si>
  <si>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</si>
  <si>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</si>
  <si>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</si>
  <si>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</si>
  <si>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</si>
  <si>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</si>
  <si>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</si>
  <si>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</si>
  <si>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</si>
  <si>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</si>
  <si>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</si>
  <si>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</si>
  <si>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</si>
  <si>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</si>
  <si>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</si>
  <si>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</si>
  <si>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</si>
  <si>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</si>
  <si>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</si>
  <si>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</si>
  <si>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</si>
  <si>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</si>
  <si>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</si>
  <si>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</si>
  <si>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</si>
  <si>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</si>
  <si>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</si>
  <si>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</si>
  <si>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</si>
  <si>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</si>
  <si>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</si>
  <si>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</si>
  <si>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</si>
  <si>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</si>
  <si>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</si>
  <si>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</si>
  <si>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</si>
  <si>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</si>
  <si>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</si>
  <si>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</si>
  <si>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</si>
  <si>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</si>
  <si>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</si>
  <si>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</si>
  <si>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</si>
  <si>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</si>
  <si>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</si>
  <si>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</si>
  <si>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</si>
  <si>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</si>
  <si>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</si>
  <si>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</si>
  <si>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</si>
  <si>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</si>
  <si>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</si>
  <si>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</si>
  <si>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</si>
  <si>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</si>
  <si>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</si>
  <si>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</si>
  <si>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</si>
  <si>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</si>
  <si>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</si>
  <si>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</si>
  <si>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</si>
  <si>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</si>
  <si>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</si>
  <si>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</si>
  <si>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</si>
  <si>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</si>
  <si>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</si>
  <si>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</si>
  <si>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</si>
  <si>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</si>
  <si>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</si>
  <si>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</si>
  <si>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</si>
  <si>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</si>
  <si>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</si>
  <si>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</si>
  <si>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</si>
  <si>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</si>
  <si>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</si>
  <si>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</si>
  <si>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</si>
  <si>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</si>
  <si>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</si>
  <si>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</si>
  <si>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</si>
  <si>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</si>
  <si>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</si>
  <si>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</si>
  <si>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</si>
  <si>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</si>
  <si>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</si>
  <si>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</si>
  <si>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</si>
  <si>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</si>
  <si>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</si>
  <si>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</si>
  <si>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</si>
  <si>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</si>
  <si>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</si>
  <si>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</si>
  <si>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</si>
  <si>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</si>
  <si>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</si>
  <si>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</si>
  <si>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</si>
  <si>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</si>
  <si>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</si>
  <si>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</si>
  <si>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</si>
  <si>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</si>
  <si>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</si>
  <si>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</si>
  <si>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</si>
  <si>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</si>
  <si>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</si>
  <si>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</si>
  <si>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</si>
  <si>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</si>
  <si>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</si>
  <si>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</si>
  <si>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</si>
  <si>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</si>
  <si>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</si>
  <si>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</si>
  <si>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</si>
  <si>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</si>
  <si>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</si>
  <si>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</si>
  <si>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</si>
  <si>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</si>
  <si>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</si>
  <si>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</si>
  <si>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</si>
  <si>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</si>
  <si>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</si>
  <si>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</si>
  <si>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</si>
  <si>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</si>
  <si>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</si>
  <si>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</si>
  <si>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</si>
  <si>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</si>
  <si>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</si>
  <si>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</si>
  <si>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</si>
  <si>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</si>
  <si>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</si>
  <si>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</si>
  <si>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</si>
  <si>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</si>
  <si>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</si>
  <si>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</si>
  <si>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</si>
  <si>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</si>
  <si>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</si>
  <si>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</si>
  <si>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</si>
  <si>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</si>
  <si>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</si>
  <si>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</si>
  <si>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</si>
  <si>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</si>
  <si>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</si>
  <si>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</si>
  <si>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</si>
  <si>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</si>
  <si>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</si>
  <si>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</si>
  <si>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</si>
  <si>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</si>
  <si>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</si>
  <si>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</si>
  <si>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</si>
  <si>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</si>
  <si>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</si>
  <si>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</si>
  <si>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</si>
  <si>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</si>
  <si>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</si>
  <si>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</si>
  <si>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</si>
  <si>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</si>
  <si>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</si>
  <si>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</si>
  <si>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</si>
  <si>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</si>
  <si>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</si>
  <si>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</si>
  <si>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</si>
  <si>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</si>
  <si>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</si>
  <si>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</si>
  <si>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</si>
  <si>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</si>
  <si>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</si>
  <si>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</si>
  <si>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</si>
  <si>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</si>
  <si>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</si>
  <si>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</si>
  <si>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</si>
  <si>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</si>
  <si>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</si>
  <si>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</si>
  <si>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</si>
  <si>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</si>
  <si>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</si>
  <si>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</si>
  <si>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</si>
  <si>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</si>
  <si>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</si>
  <si>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</si>
  <si>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</si>
  <si>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</si>
  <si>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</si>
  <si>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</si>
  <si>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</si>
  <si>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</si>
  <si>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</si>
  <si>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</si>
  <si>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</si>
  <si>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</si>
  <si>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</si>
  <si>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</si>
  <si>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</si>
  <si>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</si>
  <si>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</si>
  <si>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</si>
  <si>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</si>
  <si>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</si>
  <si>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</si>
  <si>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</si>
  <si>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</si>
  <si>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</si>
  <si>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</si>
  <si>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</si>
  <si>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</si>
  <si>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</si>
  <si>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</si>
  <si>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</si>
  <si>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</si>
  <si>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</si>
  <si>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</si>
  <si>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</si>
  <si>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</si>
  <si>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</si>
  <si>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</si>
  <si>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</si>
  <si>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</si>
  <si>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</si>
  <si>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</si>
  <si>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</si>
  <si>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</si>
  <si>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</si>
  <si>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</si>
  <si>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</si>
  <si>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</si>
  <si>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</si>
  <si>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</si>
  <si>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</si>
  <si>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</si>
  <si>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</si>
  <si>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</si>
  <si>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</si>
  <si>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</si>
  <si>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</si>
  <si>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</si>
  <si>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</si>
  <si>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</si>
  <si>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</si>
  <si>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</si>
  <si>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</si>
  <si>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</si>
  <si>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</si>
  <si>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</si>
  <si>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</si>
  <si>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</si>
  <si>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</si>
  <si>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</si>
  <si>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</si>
  <si>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</si>
  <si>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</si>
  <si>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</si>
  <si>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</si>
  <si>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</si>
  <si>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</si>
  <si>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</si>
  <si>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</si>
  <si>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</si>
  <si>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</si>
  <si>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</si>
  <si>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</si>
  <si>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</si>
  <si>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</si>
  <si>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</si>
  <si>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</si>
  <si>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</si>
  <si>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</si>
  <si>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</si>
  <si>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</si>
  <si>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</si>
  <si>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</si>
  <si>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</si>
  <si>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</si>
  <si>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</si>
  <si>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</si>
  <si>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</si>
  <si>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</si>
  <si>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</si>
  <si>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</si>
  <si>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</si>
  <si>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</si>
  <si>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</si>
  <si>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</si>
  <si>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</si>
  <si>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</si>
  <si>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</si>
  <si>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</si>
  <si>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</si>
  <si>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</si>
  <si>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</si>
  <si>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</si>
  <si>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</si>
  <si>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</si>
  <si>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</si>
  <si>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</si>
  <si>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</si>
  <si>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</si>
  <si>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</si>
  <si>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</si>
  <si>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</si>
  <si>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</si>
  <si>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</si>
  <si>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</si>
  <si>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</si>
  <si>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</si>
  <si>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</si>
  <si>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</si>
  <si>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</si>
  <si>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</si>
  <si>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</si>
  <si>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</si>
  <si>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</si>
  <si>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</si>
  <si>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</si>
  <si>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</si>
  <si>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</si>
  <si>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</si>
  <si>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</si>
  <si>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</si>
  <si>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</si>
  <si>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</si>
  <si>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</si>
  <si>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</si>
  <si>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</si>
  <si>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</si>
  <si>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</si>
  <si>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</si>
  <si>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</si>
  <si>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</si>
  <si>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</si>
  <si>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</si>
  <si>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</si>
  <si>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</si>
  <si>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</si>
  <si>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</si>
  <si>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</si>
  <si>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</si>
  <si>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</si>
  <si>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</si>
  <si>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</si>
  <si>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</si>
  <si>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</si>
  <si>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</si>
  <si>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</si>
  <si>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</si>
  <si>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</si>
  <si>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</si>
  <si>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</si>
  <si>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</si>
  <si>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</si>
  <si>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</si>
  <si>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</si>
  <si>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</si>
  <si>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</si>
  <si>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</si>
  <si>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</si>
  <si>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</si>
  <si>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</si>
  <si>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</si>
  <si>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</si>
  <si>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</si>
  <si>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</si>
  <si>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</si>
  <si>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</si>
  <si>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</si>
  <si>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</si>
  <si>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</si>
  <si>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</si>
  <si>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</si>
  <si>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</si>
  <si>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</si>
  <si>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</si>
  <si>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</si>
  <si>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</si>
  <si>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</si>
  <si>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</si>
  <si>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</si>
  <si>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</si>
  <si>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</si>
  <si>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</si>
  <si>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</si>
  <si>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</si>
  <si>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</si>
  <si>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</si>
  <si>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</si>
  <si>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</si>
  <si>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</si>
  <si>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</si>
  <si>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</si>
  <si>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</si>
  <si>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</si>
  <si>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</si>
  <si>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</si>
  <si>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</si>
  <si>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</si>
  <si>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</si>
  <si>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</si>
  <si>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</si>
  <si>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</si>
  <si>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</si>
  <si>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</si>
  <si>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</si>
  <si>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</si>
  <si>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</si>
  <si>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</si>
  <si>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</si>
  <si>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</si>
  <si>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</si>
  <si>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</si>
  <si>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</si>
  <si>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</si>
  <si>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</si>
  <si>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</si>
  <si>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</si>
  <si>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</si>
  <si>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</si>
  <si>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</si>
  <si>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</si>
  <si>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</si>
  <si>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</si>
  <si>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</si>
  <si>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</si>
  <si>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</si>
  <si>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</si>
  <si>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</si>
  <si>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</si>
  <si>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</si>
  <si>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</si>
  <si>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</si>
  <si>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</si>
  <si>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</si>
  <si>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</si>
  <si>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</si>
  <si>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</si>
  <si>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</si>
  <si>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</si>
  <si>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</si>
  <si>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</si>
  <si>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</si>
  <si>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</si>
  <si>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</si>
  <si>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</si>
  <si>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</si>
  <si>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</si>
  <si>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</si>
  <si>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</si>
  <si>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</si>
  <si>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</si>
  <si>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</si>
  <si>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</si>
  <si>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</si>
  <si>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</si>
  <si>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</si>
  <si>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</si>
  <si>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</si>
  <si>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</si>
  <si>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</si>
  <si>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</si>
  <si>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</si>
  <si>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</si>
  <si>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</si>
  <si>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</si>
  <si>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</si>
  <si>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</si>
  <si>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</si>
  <si>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</si>
  <si>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</si>
  <si>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</si>
  <si>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</si>
  <si>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</si>
  <si>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</si>
  <si>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</si>
  <si>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</si>
  <si>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</si>
  <si>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</si>
  <si>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</si>
  <si>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</si>
  <si>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</si>
  <si>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</si>
  <si>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</si>
  <si>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</si>
  <si>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</si>
  <si>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</si>
  <si>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</si>
  <si>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</si>
  <si>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</si>
  <si>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</si>
  <si>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</si>
  <si>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</si>
  <si>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</si>
  <si>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</si>
  <si>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</si>
  <si>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</si>
  <si>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</si>
  <si>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</si>
  <si>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</si>
  <si>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</si>
  <si>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</si>
  <si>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</si>
  <si>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</si>
  <si>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</si>
  <si>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</si>
  <si>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</si>
  <si>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</si>
  <si>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</si>
  <si>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</si>
  <si>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</si>
  <si>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</si>
  <si>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</si>
  <si>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</si>
  <si>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</si>
  <si>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</si>
  <si>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</si>
  <si>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</si>
  <si>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</si>
  <si>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</si>
  <si>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</si>
  <si>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</si>
  <si>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</si>
  <si>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</si>
  <si>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</si>
  <si>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</si>
  <si>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</si>
  <si>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</si>
  <si>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</si>
  <si>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</si>
  <si>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</si>
  <si>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</si>
  <si>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</si>
  <si>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</si>
  <si>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</si>
  <si>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</si>
  <si>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</si>
  <si>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</si>
  <si>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</si>
  <si>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</si>
  <si>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</si>
  <si>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</si>
  <si>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</si>
  <si>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</si>
  <si>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</si>
  <si>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</si>
  <si>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</si>
  <si>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</si>
  <si>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</si>
  <si>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</si>
  <si>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</si>
  <si>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</si>
  <si>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</si>
  <si>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</si>
  <si>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</si>
  <si>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</si>
  <si>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</si>
  <si>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</si>
  <si>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</si>
  <si>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</si>
  <si>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</si>
  <si>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</si>
  <si>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</si>
  <si>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</si>
  <si>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</si>
  <si>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</si>
  <si>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</si>
  <si>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</si>
  <si>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</si>
  <si>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</si>
  <si>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</si>
  <si>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</si>
  <si>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</si>
  <si>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</si>
  <si>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</si>
  <si>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</si>
  <si>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</si>
  <si>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</si>
  <si>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</si>
  <si>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</si>
  <si>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</si>
  <si>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</si>
  <si>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</si>
  <si>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</si>
  <si>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</si>
  <si>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</si>
  <si>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</si>
  <si>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</si>
  <si>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</si>
  <si>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</si>
  <si>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</si>
  <si>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</si>
  <si>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</si>
  <si>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</si>
  <si>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</si>
  <si>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</si>
  <si>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</si>
  <si>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</si>
  <si>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</si>
  <si>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</si>
  <si>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</si>
  <si>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</si>
  <si>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</si>
  <si>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</si>
  <si>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</si>
  <si>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</si>
  <si>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</si>
  <si>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</si>
  <si>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</si>
  <si>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</si>
  <si>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</si>
  <si>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</si>
  <si>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</si>
  <si>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</si>
  <si>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</si>
  <si>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</si>
  <si>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</si>
  <si>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</si>
  <si>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</si>
  <si>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</si>
  <si>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</si>
  <si>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</si>
  <si>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</si>
  <si>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</si>
  <si>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</si>
  <si>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</si>
  <si>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</si>
  <si>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</si>
  <si>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</si>
  <si>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</si>
  <si>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</si>
  <si>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</si>
  <si>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</si>
  <si>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</si>
  <si>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</si>
  <si>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</si>
  <si>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</si>
  <si>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</si>
  <si>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</si>
  <si>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</si>
  <si>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</si>
  <si>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</si>
  <si>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</si>
  <si>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</si>
  <si>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</si>
  <si>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</si>
  <si>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</si>
  <si>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</si>
  <si>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</si>
  <si>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</si>
  <si>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</si>
  <si>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</si>
  <si>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</si>
  <si>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</si>
  <si>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</si>
  <si>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</si>
  <si>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</si>
  <si>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</si>
  <si>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</si>
  <si>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</si>
  <si>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</si>
  <si>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</si>
  <si>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</si>
  <si>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</si>
  <si>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</si>
  <si>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</si>
  <si>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</si>
  <si>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</si>
  <si>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</si>
  <si>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</si>
  <si>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</si>
  <si>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</si>
  <si>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</si>
  <si>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</si>
  <si>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</si>
  <si>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</si>
  <si>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</si>
  <si>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</si>
  <si>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</si>
  <si>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</si>
  <si>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</si>
  <si>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</si>
  <si>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</si>
  <si>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</si>
  <si>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</si>
  <si>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</si>
  <si>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</si>
  <si>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</si>
  <si>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</si>
  <si>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</si>
  <si>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</si>
  <si>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</si>
  <si>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</si>
  <si>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</si>
  <si>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</si>
  <si>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</si>
  <si>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</si>
  <si>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</si>
  <si>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</si>
  <si>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</si>
  <si>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</si>
  <si>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</si>
  <si>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</si>
  <si>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</si>
  <si>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</si>
  <si>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</si>
  <si>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</si>
  <si>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</si>
  <si>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</si>
  <si>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</si>
  <si>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</si>
  <si>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</si>
  <si>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</si>
  <si>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</si>
  <si>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</si>
  <si>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</si>
  <si>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</si>
  <si>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</si>
  <si>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</si>
  <si>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</si>
  <si>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</si>
  <si>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</si>
  <si>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</si>
  <si>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</si>
  <si>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</si>
  <si>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</si>
  <si>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</si>
  <si>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</si>
  <si>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</si>
  <si>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</si>
  <si>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</si>
  <si>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</si>
  <si>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</si>
  <si>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</si>
  <si>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</si>
  <si>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</si>
  <si>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</si>
  <si>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</si>
  <si>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</si>
  <si>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</si>
  <si>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</si>
  <si>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</si>
  <si>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</si>
  <si>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</si>
  <si>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</si>
  <si>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</si>
  <si>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</si>
  <si>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</si>
  <si>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</si>
  <si>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</si>
  <si>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</si>
  <si>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</si>
  <si>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</si>
  <si>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</si>
  <si>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</si>
  <si>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</si>
  <si>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</si>
  <si>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</si>
  <si>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</si>
  <si>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</si>
  <si>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</si>
  <si>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</si>
  <si>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</si>
  <si>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</si>
  <si>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</si>
  <si>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</si>
  <si>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</si>
  <si>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</si>
  <si>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</si>
  <si>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</si>
  <si>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</si>
  <si>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</si>
  <si>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</si>
  <si>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</si>
  <si>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</si>
  <si>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</si>
  <si>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</si>
  <si>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</si>
  <si>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</si>
  <si>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</si>
  <si>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</si>
  <si>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</si>
  <si>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</si>
  <si>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</si>
  <si>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</si>
  <si>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</si>
  <si>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</si>
  <si>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</si>
  <si>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</si>
  <si>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</si>
  <si>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</si>
  <si>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</si>
  <si>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</si>
  <si>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</si>
  <si>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</si>
  <si>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</si>
  <si>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</si>
  <si>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</si>
  <si>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</si>
  <si>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</si>
  <si>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</si>
  <si>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</si>
  <si>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</si>
  <si>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</si>
  <si>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</si>
  <si>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</si>
  <si>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</si>
  <si>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</si>
  <si>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</si>
  <si>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</si>
  <si>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</si>
  <si>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</si>
  <si>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</si>
  <si>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</si>
  <si>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</si>
  <si>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</si>
  <si>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</si>
  <si>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</si>
  <si>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</si>
  <si>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</si>
  <si>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</si>
  <si>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</si>
  <si>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</si>
  <si>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</si>
  <si>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</si>
  <si>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</si>
  <si>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</si>
  <si>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</si>
  <si>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</si>
  <si>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</si>
  <si>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</si>
  <si>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</si>
  <si>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</si>
  <si>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</si>
  <si>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</si>
  <si>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</si>
  <si>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</si>
  <si>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</si>
  <si>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</si>
  <si>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</si>
  <si>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</si>
  <si>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</si>
  <si>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</si>
  <si>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</si>
  <si>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</si>
  <si>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</si>
  <si>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</si>
  <si>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</si>
  <si>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</si>
  <si>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</si>
  <si>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</si>
  <si>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</si>
  <si>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</si>
  <si>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</si>
  <si>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</si>
  <si>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</si>
  <si>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</si>
  <si>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</si>
  <si>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</si>
  <si>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</si>
  <si>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</si>
  <si>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</si>
  <si>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</si>
  <si>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</si>
  <si>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</si>
  <si>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</si>
  <si>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</si>
  <si>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</si>
  <si>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</si>
  <si>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</si>
  <si>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</si>
  <si>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</si>
  <si>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</si>
  <si>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</si>
  <si>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</si>
  <si>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</si>
  <si>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</si>
  <si>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</si>
  <si>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</si>
  <si>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</si>
  <si>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</si>
  <si>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</si>
  <si>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</si>
  <si>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</si>
  <si>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</si>
  <si>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</si>
  <si>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</si>
  <si>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</si>
  <si>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</si>
  <si>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</si>
  <si>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</si>
  <si>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</si>
  <si>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</si>
  <si>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</si>
  <si>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</si>
  <si>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</si>
  <si>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</si>
  <si>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</si>
  <si>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</si>
  <si>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</si>
  <si>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</si>
  <si>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</si>
  <si>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</si>
  <si>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</si>
  <si>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</si>
  <si>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</si>
  <si>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</si>
  <si>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</si>
  <si>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</si>
  <si>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</si>
  <si>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</si>
  <si>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</si>
  <si>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</si>
  <si>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</si>
  <si>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</si>
  <si>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</si>
  <si>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</si>
  <si>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</si>
  <si>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</si>
  <si>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</si>
  <si>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</si>
  <si>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</si>
  <si>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</si>
  <si>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</si>
  <si>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</si>
  <si>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</si>
  <si>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</si>
  <si>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</si>
  <si>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</si>
  <si>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</si>
  <si>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</si>
  <si>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</si>
  <si>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</si>
  <si>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</si>
  <si>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</si>
  <si>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</si>
  <si>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</si>
  <si>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</si>
  <si>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</si>
  <si>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</si>
  <si>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</si>
  <si>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</si>
  <si>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</si>
  <si>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</si>
  <si>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</si>
  <si>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</si>
  <si>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</si>
  <si>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</si>
  <si>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</si>
  <si>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</si>
  <si>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</si>
  <si>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</si>
  <si>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</si>
  <si>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</si>
  <si>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</si>
  <si>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</si>
  <si>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</si>
  <si>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</si>
  <si>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</si>
  <si>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</si>
  <si>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</si>
  <si>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</si>
  <si>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</si>
  <si>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</si>
  <si>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</si>
  <si>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</si>
  <si>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</si>
  <si>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</si>
  <si>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</si>
  <si>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</si>
  <si>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</si>
  <si>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</si>
  <si>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</si>
  <si>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</si>
  <si>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</si>
  <si>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</si>
  <si>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</si>
  <si>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</si>
  <si>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</si>
  <si>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</si>
  <si>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</si>
  <si>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</si>
  <si>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</si>
  <si>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</si>
  <si>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</si>
  <si>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</si>
  <si>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</si>
  <si>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</si>
  <si>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</si>
  <si>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</si>
  <si>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</si>
  <si>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</si>
  <si>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</si>
  <si>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</si>
  <si>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</si>
  <si>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</si>
  <si>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</si>
  <si>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</si>
  <si>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</si>
  <si>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</si>
  <si>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</si>
  <si>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</si>
  <si>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</si>
  <si>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</si>
  <si>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</si>
  <si>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</si>
  <si>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</si>
  <si>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</si>
  <si>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</si>
  <si>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</si>
  <si>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</si>
  <si>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</si>
  <si>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</si>
  <si>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</si>
  <si>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</si>
  <si>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</si>
  <si>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</si>
  <si>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</si>
  <si>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</si>
  <si>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</si>
  <si>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</si>
  <si>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</si>
  <si>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</si>
  <si>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</si>
  <si>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</si>
  <si>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</si>
  <si>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</si>
  <si>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</si>
  <si>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</si>
  <si>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</si>
  <si>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</si>
  <si>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</si>
  <si>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</si>
  <si>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</si>
  <si>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</si>
  <si>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</si>
  <si>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</si>
  <si>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</si>
  <si>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</si>
  <si>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</si>
  <si>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</si>
  <si>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</si>
  <si>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</si>
  <si>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</si>
  <si>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</si>
  <si>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</si>
  <si>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</si>
  <si>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</si>
  <si>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</si>
  <si>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</si>
  <si>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</si>
  <si>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</si>
  <si>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</si>
  <si>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</si>
  <si>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</si>
  <si>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</si>
  <si>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</si>
  <si>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</si>
  <si>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</si>
  <si>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</si>
  <si>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</si>
  <si>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</si>
  <si>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</si>
  <si>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</si>
  <si>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</si>
  <si>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</si>
  <si>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</si>
  <si>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</si>
  <si>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</si>
  <si>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</si>
  <si>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</si>
  <si>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</si>
  <si>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</si>
  <si>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</si>
  <si>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</si>
  <si>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</si>
  <si>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</si>
  <si>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</si>
  <si>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</si>
  <si>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</si>
  <si>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</si>
  <si>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</si>
  <si>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</si>
  <si>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</si>
  <si>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</si>
  <si>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</si>
  <si>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</si>
  <si>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</si>
  <si>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</si>
  <si>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</si>
  <si>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</si>
  <si>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</si>
  <si>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</si>
  <si>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</si>
  <si>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</si>
  <si>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</si>
  <si>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</si>
  <si>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</si>
  <si>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</si>
  <si>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</si>
  <si>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</si>
  <si>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</si>
  <si>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</si>
  <si>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</si>
  <si>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</si>
  <si>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</si>
  <si>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</si>
  <si>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</si>
  <si>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</si>
  <si>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</si>
  <si>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</si>
  <si>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</si>
  <si>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</si>
  <si>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</si>
  <si>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</si>
  <si>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</si>
  <si>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</si>
  <si>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</si>
  <si>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</si>
  <si>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</si>
  <si>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</si>
  <si>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</si>
  <si>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</si>
  <si>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</si>
  <si>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</si>
  <si>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</si>
  <si>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</si>
  <si>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</si>
  <si>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</si>
  <si>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</si>
  <si>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</si>
  <si>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</si>
  <si>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</si>
  <si>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</si>
  <si>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</si>
  <si>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</si>
  <si>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</si>
  <si>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</si>
  <si>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</si>
  <si>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</si>
  <si>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</si>
  <si>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</si>
  <si>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</si>
  <si>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</si>
  <si>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</si>
  <si>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</si>
  <si>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</si>
  <si>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</si>
  <si>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</si>
  <si>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</si>
  <si>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</si>
  <si>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</si>
  <si>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</si>
  <si>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</si>
  <si>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</si>
  <si>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</si>
  <si>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</si>
  <si>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</si>
  <si>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</si>
  <si>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</si>
  <si>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</si>
  <si>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</si>
  <si>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</si>
  <si>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</si>
  <si>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</si>
  <si>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</si>
  <si>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</si>
  <si>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</si>
  <si>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</si>
  <si>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</si>
  <si>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</si>
  <si>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</si>
  <si>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</si>
  <si>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</si>
  <si>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</si>
  <si>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</si>
  <si>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</si>
  <si>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</si>
  <si>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</si>
  <si>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</si>
  <si>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</si>
  <si>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</si>
  <si>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</si>
  <si>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</si>
  <si>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</si>
  <si>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</si>
  <si>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</si>
  <si>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</si>
  <si>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</si>
  <si>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</si>
  <si>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</si>
  <si>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</si>
  <si>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</si>
  <si>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</si>
  <si>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</si>
  <si>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</si>
  <si>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</si>
  <si>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</si>
  <si>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</si>
  <si>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</si>
  <si>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</si>
  <si>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</si>
  <si>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</si>
  <si>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</si>
  <si>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</si>
  <si>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</si>
  <si>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</si>
  <si>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</si>
  <si>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</si>
  <si>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</si>
  <si>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</si>
  <si>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</si>
  <si>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</si>
  <si>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</si>
  <si>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</si>
  <si>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</si>
  <si>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</si>
  <si>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</si>
  <si>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</si>
  <si>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</si>
  <si>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</si>
  <si>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</si>
  <si>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</si>
  <si>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</si>
  <si>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</si>
  <si>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</si>
  <si>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</si>
  <si>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</si>
  <si>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</si>
  <si>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</si>
  <si>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</si>
  <si>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</si>
  <si>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</si>
  <si>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</si>
  <si>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</si>
  <si>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</si>
  <si>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</si>
  <si>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</si>
  <si>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</si>
  <si>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</si>
  <si>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</si>
  <si>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</si>
  <si>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</si>
  <si>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</si>
  <si>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</si>
  <si>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</si>
  <si>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</si>
  <si>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</si>
  <si>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</si>
  <si>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</si>
  <si>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</si>
  <si>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</si>
  <si>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</si>
  <si>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</si>
  <si>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</si>
  <si>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</si>
  <si>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</si>
  <si>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</si>
  <si>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</si>
  <si>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</si>
  <si>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</si>
  <si>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</si>
  <si>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</si>
  <si>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</si>
  <si>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</si>
  <si>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</si>
  <si>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</si>
  <si>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</si>
  <si>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</si>
  <si>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</si>
  <si>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</si>
  <si>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</si>
  <si>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</si>
  <si>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</si>
  <si>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</si>
  <si>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</si>
  <si>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</si>
  <si>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</si>
  <si>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</si>
  <si>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</si>
  <si>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</si>
  <si>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</si>
  <si>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</si>
  <si>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</si>
  <si>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</si>
  <si>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</si>
  <si>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</si>
  <si>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</si>
  <si>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</si>
  <si>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</si>
  <si>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</si>
  <si>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</si>
  <si>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</si>
  <si>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</si>
  <si>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</si>
  <si>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</si>
  <si>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</si>
  <si>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</si>
  <si>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</si>
  <si>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</si>
  <si>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</si>
  <si>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</si>
  <si>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</si>
  <si>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</si>
  <si>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</si>
  <si>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</si>
  <si>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</si>
  <si>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</si>
  <si>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</si>
  <si>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</si>
  <si>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</si>
  <si>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</si>
  <si>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</si>
  <si>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</si>
  <si>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</si>
  <si>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</si>
  <si>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</si>
  <si>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</si>
  <si>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</si>
  <si>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</si>
  <si>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</si>
  <si>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</si>
  <si>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</si>
  <si>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</si>
  <si>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</si>
  <si>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</si>
  <si>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</si>
  <si>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</si>
  <si>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</si>
  <si>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</si>
  <si>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</si>
  <si>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</si>
  <si>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</si>
  <si>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</si>
  <si>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</si>
  <si>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</si>
  <si>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</si>
  <si>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</si>
  <si>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</si>
  <si>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</si>
  <si>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</si>
  <si>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</si>
  <si>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</si>
  <si>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</si>
  <si>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</si>
  <si>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</si>
  <si>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</si>
  <si>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</si>
  <si>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</si>
  <si>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</si>
  <si>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</si>
  <si>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</si>
  <si>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</si>
  <si>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</si>
  <si>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</si>
  <si>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</si>
  <si>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</si>
  <si>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</si>
  <si>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</si>
  <si>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</si>
  <si>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</si>
  <si>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</si>
  <si>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</si>
  <si>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</si>
  <si>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</si>
  <si>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</si>
  <si>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</si>
  <si>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</si>
  <si>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</si>
  <si>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</si>
  <si>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</si>
  <si>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</si>
  <si>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</si>
  <si>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</si>
  <si>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</si>
  <si>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</si>
  <si>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</si>
  <si>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</si>
  <si>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</si>
  <si>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</si>
  <si>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</si>
  <si>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</si>
  <si>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</si>
  <si>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</si>
  <si>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</si>
  <si>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</si>
  <si>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</si>
  <si>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</si>
  <si>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</si>
  <si>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</si>
  <si>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</si>
  <si>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</si>
  <si>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</si>
  <si>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</si>
  <si>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</si>
  <si>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</si>
  <si>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</si>
  <si>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</si>
  <si>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</si>
  <si>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</si>
  <si>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</si>
  <si>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</si>
  <si>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</si>
  <si>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</si>
  <si>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</si>
  <si>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</si>
  <si>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</si>
  <si>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</si>
  <si>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</si>
  <si>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</si>
  <si>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</si>
  <si>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</si>
  <si>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</si>
  <si>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</si>
  <si>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</si>
  <si>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</si>
  <si>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</si>
  <si>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</si>
  <si>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</si>
  <si>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</si>
  <si>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</si>
  <si>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</si>
  <si>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</si>
  <si>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</si>
  <si>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</si>
  <si>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</si>
  <si>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</si>
  <si>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</si>
  <si>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</si>
  <si>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</si>
  <si>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</si>
  <si>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</si>
  <si>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</si>
  <si>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</si>
  <si>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</si>
  <si>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</si>
  <si>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</si>
  <si>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</si>
  <si>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</si>
  <si>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</si>
  <si>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</si>
  <si>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</si>
  <si>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</si>
  <si>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</si>
  <si>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</si>
  <si>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</si>
  <si>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</si>
  <si>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</si>
  <si>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</si>
  <si>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</si>
  <si>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</si>
  <si>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</si>
  <si>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</si>
  <si>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</si>
  <si>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</si>
  <si>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</si>
  <si>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</si>
  <si>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</si>
  <si>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</si>
  <si>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</si>
  <si>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</si>
  <si>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</si>
  <si>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</si>
  <si>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</si>
  <si>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</si>
  <si>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</si>
  <si>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</si>
  <si>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</si>
  <si>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</si>
  <si>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</si>
  <si>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</si>
  <si>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</si>
  <si>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</si>
  <si>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</si>
  <si>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</si>
  <si>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</si>
  <si>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</si>
  <si>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</si>
  <si>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</si>
  <si>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</si>
  <si>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</si>
  <si>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</si>
  <si>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</si>
  <si>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</si>
  <si>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</si>
  <si>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</si>
  <si>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</si>
  <si>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</si>
  <si>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</si>
  <si>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</si>
  <si>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</si>
  <si>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</si>
  <si>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</si>
  <si>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</si>
  <si>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</si>
  <si>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</si>
  <si>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</si>
  <si>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</si>
  <si>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</si>
  <si>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</si>
  <si>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</si>
  <si>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</si>
  <si>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</si>
  <si>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</si>
  <si>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</si>
  <si>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</si>
  <si>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</si>
  <si>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</si>
  <si>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</si>
  <si>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</si>
  <si>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</si>
  <si>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</si>
  <si>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</si>
  <si>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</si>
  <si>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</si>
  <si>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</si>
  <si>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</si>
  <si>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</si>
  <si>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</si>
  <si>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</si>
  <si>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</si>
  <si>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</si>
  <si>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</si>
  <si>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</si>
  <si>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</si>
  <si>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</si>
  <si>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</si>
  <si>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</si>
  <si>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</si>
  <si>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</si>
  <si>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</si>
  <si>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</si>
  <si>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</si>
  <si>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</si>
  <si>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</si>
  <si>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</si>
  <si>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</si>
  <si>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</si>
  <si>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</si>
  <si>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</si>
  <si>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</si>
  <si>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</si>
  <si>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</si>
  <si>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</si>
  <si>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</si>
  <si>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</si>
  <si>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</si>
  <si>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</si>
  <si>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</si>
  <si>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</si>
  <si>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</si>
  <si>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</si>
  <si>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</si>
  <si>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</si>
  <si>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</si>
  <si>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</si>
  <si>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</si>
  <si>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</si>
  <si>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</si>
  <si>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</si>
  <si>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</si>
  <si>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</si>
  <si>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</si>
  <si>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</si>
  <si>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</si>
  <si>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</si>
  <si>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</si>
  <si>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</si>
  <si>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</si>
  <si>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</si>
  <si>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</si>
  <si>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</si>
  <si>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</si>
  <si>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</si>
  <si>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</si>
  <si>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</si>
  <si>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</si>
  <si>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</si>
  <si>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</si>
  <si>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</si>
  <si>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</si>
  <si>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</si>
  <si>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</si>
  <si>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</si>
  <si>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</si>
  <si>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</si>
  <si>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</si>
  <si>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</si>
  <si>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</si>
  <si>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</si>
  <si>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</si>
  <si>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</si>
  <si>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</si>
  <si>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</si>
  <si>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</si>
  <si>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</si>
  <si>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</si>
  <si>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</si>
  <si>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</si>
  <si>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</si>
  <si>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</si>
  <si>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</si>
  <si>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</si>
  <si>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</si>
  <si>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</si>
  <si>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</si>
  <si>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</si>
  <si>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</si>
  <si>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</si>
  <si>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</si>
  <si>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</si>
  <si>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</si>
  <si>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</si>
  <si>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</si>
  <si>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</si>
  <si>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</si>
  <si>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</si>
  <si>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</si>
  <si>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</si>
  <si>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</si>
  <si>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</si>
  <si>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</si>
  <si>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</si>
  <si>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</si>
  <si>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</si>
  <si>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</si>
  <si>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</si>
  <si>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</si>
  <si>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</si>
  <si>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</si>
  <si>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</si>
  <si>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</si>
  <si>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</si>
  <si>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</si>
  <si>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</si>
  <si>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</si>
  <si>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</si>
  <si>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</si>
  <si>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</si>
  <si>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</si>
  <si>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</si>
  <si>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</si>
  <si>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</si>
  <si>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</si>
  <si>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</si>
  <si>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</si>
  <si>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</si>
  <si>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</si>
  <si>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</si>
  <si>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</si>
  <si>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</si>
  <si>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</si>
  <si>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</si>
  <si>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</si>
  <si>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</si>
  <si>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</si>
  <si>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</si>
  <si>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</si>
  <si>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</si>
  <si>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</si>
  <si>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</si>
  <si>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</si>
  <si>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</si>
  <si>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</si>
  <si>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</si>
  <si>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</si>
  <si>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</si>
  <si>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</si>
  <si>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</si>
  <si>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</si>
  <si>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</si>
  <si>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</si>
  <si>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</si>
  <si>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</si>
  <si>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</si>
  <si>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</si>
  <si>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</si>
  <si>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</si>
  <si>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</si>
  <si>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</si>
  <si>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</si>
  <si>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</si>
  <si>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</si>
  <si>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</si>
  <si>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</si>
  <si>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</si>
  <si>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</si>
  <si>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</si>
  <si>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</si>
  <si>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</si>
  <si>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</si>
  <si>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</si>
  <si>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</si>
  <si>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</si>
  <si>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</si>
  <si>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</si>
  <si>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</si>
  <si>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</si>
  <si>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</si>
  <si>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</si>
  <si>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</si>
  <si>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</si>
  <si>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</si>
  <si>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</si>
  <si>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</si>
  <si>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</si>
  <si>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</si>
  <si>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</si>
  <si>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</si>
  <si>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</si>
  <si>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</si>
  <si>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</si>
  <si>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</si>
  <si>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</si>
  <si>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</si>
  <si>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</si>
  <si>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</si>
  <si>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</si>
  <si>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</si>
  <si>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</si>
  <si>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</si>
  <si>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</si>
  <si>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</si>
  <si>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</si>
  <si>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</si>
  <si>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</si>
  <si>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</si>
  <si>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</si>
  <si>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</si>
  <si>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</si>
  <si>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</si>
  <si>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</si>
  <si>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</si>
  <si>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</si>
  <si>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</si>
  <si>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</si>
  <si>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</si>
  <si>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</si>
  <si>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</si>
  <si>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</si>
  <si>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</si>
  <si>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</si>
  <si>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</si>
  <si>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</si>
  <si>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</si>
  <si>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</si>
  <si>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</si>
  <si>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</si>
  <si>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</si>
  <si>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</si>
  <si>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</si>
  <si>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</si>
  <si>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</si>
  <si>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</si>
  <si>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</si>
  <si>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</si>
  <si>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</si>
  <si>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</si>
  <si>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</si>
  <si>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</si>
  <si>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</si>
  <si>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</si>
  <si>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</si>
  <si>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</si>
  <si>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</si>
  <si>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</si>
  <si>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</si>
  <si>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</si>
  <si>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</si>
  <si>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</si>
  <si>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</si>
  <si>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</si>
  <si>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</si>
  <si>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</si>
  <si>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</si>
  <si>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</si>
  <si>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</si>
  <si>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</si>
  <si>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</si>
  <si>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</si>
  <si>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</si>
  <si>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</si>
  <si>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</si>
  <si>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</si>
  <si>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</si>
  <si>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</si>
  <si>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</si>
  <si>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</si>
  <si>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</si>
  <si>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</si>
  <si>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</si>
  <si>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</si>
  <si>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</si>
  <si>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</si>
  <si>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</si>
  <si>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</si>
  <si>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</si>
  <si>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</si>
  <si>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</si>
  <si>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</si>
  <si>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</si>
  <si>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</si>
  <si>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</si>
  <si>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</si>
  <si>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</si>
  <si>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</si>
  <si>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</si>
  <si>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</si>
  <si>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</si>
  <si>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</si>
  <si>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</si>
  <si>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</si>
  <si>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</si>
  <si>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</si>
  <si>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</si>
  <si>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</si>
  <si>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</si>
  <si>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</si>
  <si>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</si>
  <si>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</si>
  <si>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</si>
  <si>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</si>
  <si>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</si>
  <si>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</si>
  <si>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</si>
  <si>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</si>
  <si>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</si>
  <si>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</si>
  <si>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</si>
  <si>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</si>
  <si>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</si>
  <si>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</si>
  <si>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</si>
  <si>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</si>
  <si>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</si>
  <si>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</si>
  <si>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</si>
  <si>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</si>
  <si>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</si>
  <si>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</si>
  <si>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</si>
  <si>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</si>
  <si>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</si>
  <si>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</si>
  <si>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</si>
  <si>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</si>
  <si>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</si>
  <si>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</si>
  <si>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</si>
  <si>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</si>
  <si>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</si>
  <si>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</si>
  <si>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</si>
  <si>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</si>
  <si>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</si>
  <si>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</si>
  <si>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</si>
  <si>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</si>
  <si>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</si>
  <si>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</si>
  <si>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</si>
  <si>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</si>
  <si>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</si>
  <si>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</si>
  <si>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</si>
  <si>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</si>
  <si>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</si>
  <si>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</si>
  <si>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</si>
  <si>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</si>
  <si>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</si>
  <si>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</si>
  <si>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</si>
  <si>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</si>
  <si>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</si>
  <si>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</si>
  <si>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</si>
  <si>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</si>
  <si>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</si>
  <si>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</si>
  <si>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</si>
  <si>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</si>
  <si>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</si>
  <si>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</si>
  <si>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</si>
  <si>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</si>
  <si>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</si>
  <si>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</si>
  <si>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</si>
  <si>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</si>
  <si>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</si>
  <si>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</si>
  <si>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</si>
  <si>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</si>
  <si>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</si>
  <si>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</si>
  <si>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</si>
  <si>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</si>
  <si>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</si>
  <si>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</si>
  <si>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</si>
  <si>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</si>
  <si>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</si>
  <si>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</si>
  <si>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</si>
  <si>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</si>
  <si>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</si>
  <si>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</si>
  <si>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</si>
  <si>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</si>
  <si>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</si>
  <si>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</si>
  <si>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</si>
  <si>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</si>
  <si>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</si>
  <si>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</si>
  <si>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</si>
  <si>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</si>
  <si>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</si>
  <si>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</si>
  <si>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</si>
  <si>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</si>
  <si>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</si>
  <si>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</si>
  <si>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</si>
  <si>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</si>
  <si>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</si>
  <si>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</si>
  <si>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</si>
  <si>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</si>
  <si>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</si>
  <si>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</si>
  <si>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</si>
  <si>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</si>
  <si>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</si>
  <si>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</si>
  <si>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</si>
  <si>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</si>
  <si>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</si>
  <si>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</si>
  <si>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</si>
  <si>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</si>
  <si>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</si>
  <si>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</si>
  <si>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</si>
  <si>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</si>
  <si>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</si>
  <si>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</si>
  <si>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</si>
  <si>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</si>
  <si>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</si>
  <si>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</si>
  <si>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</si>
  <si>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</si>
  <si>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</si>
  <si>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</si>
  <si>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</si>
  <si>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</si>
  <si>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</si>
  <si>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</si>
  <si>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</si>
  <si>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</si>
  <si>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</si>
  <si>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</si>
  <si>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</si>
  <si>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</si>
  <si>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</si>
  <si>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</si>
  <si>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</si>
  <si>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</si>
  <si>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</si>
  <si>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</si>
  <si>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</si>
  <si>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</si>
  <si>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</si>
  <si>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</si>
  <si>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</si>
  <si>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</si>
  <si>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</si>
  <si>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</si>
  <si>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</si>
  <si>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</si>
  <si>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</si>
  <si>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</si>
  <si>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</si>
  <si>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</si>
  <si>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</si>
  <si>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</si>
  <si>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</si>
  <si>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</si>
  <si>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</si>
  <si>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</si>
  <si>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</si>
  <si>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06212100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</si>
  <si>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</si>
  <si>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</si>
  <si>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</si>
  <si>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VESUBIE</t>
  </si>
  <si>
    <t xml:space="preserve">NOM_PRELEV_DETERM</t>
  </si>
  <si>
    <t xml:space="preserve">AQUASCOP BIOLOGIE site de Monptellier</t>
  </si>
  <si>
    <t xml:space="preserve">LB_STATION</t>
  </si>
  <si>
    <t xml:space="preserve">VESUBIE A UTELLE 4</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</si>
  <si>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</si>
  <si>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</si>
  <si>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</si>
  <si>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</si>
  <si>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</si>
  <si>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</si>
  <si>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</si>
  <si>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</si>
  <si>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</si>
  <si>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</si>
  <si>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</si>
  <si>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</si>
  <si>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</si>
  <si>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</si>
  <si>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</si>
  <si>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</si>
  <si>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</si>
  <si>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</si>
  <si>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</si>
  <si>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</si>
  <si>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</si>
  <si>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</si>
  <si>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</si>
  <si>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</si>
  <si>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</si>
  <si>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</si>
  <si>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</si>
  <si>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</si>
  <si>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</si>
  <si>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</si>
  <si>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</si>
  <si>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</si>
  <si>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</si>
  <si>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</si>
  <si>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</si>
  <si>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</si>
  <si>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</si>
  <si>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</si>
  <si>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</si>
  <si>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</si>
  <si>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</si>
  <si>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</si>
  <si>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</si>
  <si>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</si>
  <si>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</si>
  <si>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</si>
  <si>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</si>
  <si>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</si>
  <si>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</si>
  <si>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</si>
  <si>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</si>
  <si>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</si>
  <si>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</si>
  <si>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</si>
  <si>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</si>
  <si>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</si>
  <si>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</si>
  <si>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</si>
  <si>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</si>
  <si>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</si>
  <si>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</si>
  <si>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</si>
  <si>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</si>
  <si>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</si>
  <si>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</si>
  <si>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</si>
  <si>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</si>
  <si>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</si>
  <si>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</si>
  <si>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</si>
  <si>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</si>
  <si>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</si>
  <si>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</si>
  <si>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</si>
  <si>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</si>
  <si>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</si>
  <si>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</si>
  <si>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</si>
  <si>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</si>
  <si>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</si>
  <si>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</si>
  <si>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plus bas que 2017. Nombreux hélophytes hors de l'eau.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</si>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</sst>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1038072</v>
      </c>
      <c r="G10" s="25"/>
      <c r="H10" s="25"/>
    </row>
    <row r="11" customFormat="false" ht="15" hidden="false" customHeight="false" outlineLevel="0" collapsed="false">
      <c r="A11" s="26" t="s">
        <v>5183</v>
      </c>
      <c r="B11" s="30" t="n">
        <v>43697</v>
      </c>
      <c r="D11" s="26" t="s">
        <v>5184</v>
      </c>
      <c r="E11" s="29" t="n">
        <v>6315854</v>
      </c>
      <c r="G11" s="25"/>
      <c r="H11" s="25"/>
    </row>
    <row r="12" customFormat="false" ht="15" hidden="false" customHeight="false" outlineLevel="0" collapsed="false">
      <c r="A12" s="26" t="s">
        <v>5185</v>
      </c>
      <c r="B12" s="29"/>
      <c r="D12" s="26" t="s">
        <v>5186</v>
      </c>
      <c r="E12" s="29" t="n">
        <v>1037974</v>
      </c>
      <c r="G12" s="25"/>
      <c r="H12" s="25"/>
    </row>
    <row r="13" customFormat="false" ht="17.25" hidden="false" customHeight="true" outlineLevel="0" collapsed="false">
      <c r="A13" s="12"/>
      <c r="B13" s="31"/>
      <c r="D13" s="26" t="s">
        <v>5187</v>
      </c>
      <c r="E13" s="29" t="n">
        <v>6315867</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1038072</v>
      </c>
    </row>
    <row r="18" customFormat="false" ht="15" hidden="false" customHeight="false" outlineLevel="0" collapsed="false">
      <c r="A18" s="36"/>
      <c r="B18" s="37" t="s">
        <v>5195</v>
      </c>
      <c r="C18" s="38" t="n">
        <f aca="false">E11</f>
        <v>6315854</v>
      </c>
    </row>
    <row r="19" customFormat="false" ht="15" hidden="false" customHeight="false" outlineLevel="0" collapsed="false">
      <c r="A19" s="33" t="s">
        <v>5196</v>
      </c>
      <c r="B19" s="39" t="n">
        <v>142</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24.4</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91.8</v>
      </c>
      <c r="D35" s="52" t="s">
        <v>5214</v>
      </c>
      <c r="E35" s="53" t="n">
        <v>8.2</v>
      </c>
    </row>
    <row r="36" s="56" customFormat="true" ht="15" hidden="false" customHeight="true" outlineLevel="0" collapsed="false">
      <c r="A36" s="54" t="s">
        <v>5215</v>
      </c>
      <c r="B36" s="34" t="n">
        <v>100</v>
      </c>
      <c r="C36" s="50"/>
      <c r="D36" s="55" t="s">
        <v>5216</v>
      </c>
      <c r="E36" s="34" t="n">
        <v>40</v>
      </c>
    </row>
    <row r="37" s="56" customFormat="true" ht="15" hidden="false" customHeight="true" outlineLevel="0" collapsed="false">
      <c r="A37" s="54" t="s">
        <v>5217</v>
      </c>
      <c r="B37" s="34" t="n">
        <v>22.4</v>
      </c>
      <c r="C37" s="50"/>
      <c r="D37" s="55" t="s">
        <v>5218</v>
      </c>
      <c r="E37" s="34" t="n">
        <v>5.5</v>
      </c>
    </row>
    <row r="38" s="56" customFormat="true" ht="15" hidden="false" customHeight="true" outlineLevel="0" collapsed="false">
      <c r="A38" s="54" t="s">
        <v>5219</v>
      </c>
      <c r="B38" s="34" t="n">
        <v>7</v>
      </c>
      <c r="C38" s="50"/>
      <c r="D38" s="55" t="s">
        <v>5219</v>
      </c>
      <c r="E38" s="34" t="n">
        <v>3</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t="n">
        <v>2</v>
      </c>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4</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1</v>
      </c>
      <c r="C57" s="50"/>
      <c r="D57" s="19" t="s">
        <v>5236</v>
      </c>
      <c r="E57" s="61"/>
    </row>
    <row r="58" s="17" customFormat="true" ht="15" hidden="false" customHeight="false" outlineLevel="0" collapsed="false">
      <c r="A58" s="33" t="s">
        <v>5237</v>
      </c>
      <c r="B58" s="62" t="n">
        <v>5</v>
      </c>
      <c r="C58" s="50"/>
      <c r="D58" s="26" t="s">
        <v>5237</v>
      </c>
      <c r="E58" s="62" t="n">
        <v>4</v>
      </c>
    </row>
    <row r="59" s="17" customFormat="true" ht="15" hidden="false" customHeight="false" outlineLevel="0" collapsed="false">
      <c r="A59" s="33" t="s">
        <v>5238</v>
      </c>
      <c r="B59" s="62" t="n">
        <v>1</v>
      </c>
      <c r="C59" s="50"/>
      <c r="D59" s="26" t="s">
        <v>5238</v>
      </c>
      <c r="E59" s="62" t="n">
        <v>3</v>
      </c>
    </row>
    <row r="60" s="17" customFormat="true" ht="15" hidden="false" customHeight="false" outlineLevel="0" collapsed="false">
      <c r="A60" s="33" t="s">
        <v>5239</v>
      </c>
      <c r="B60" s="62"/>
      <c r="C60" s="50"/>
      <c r="D60" s="26" t="s">
        <v>5239</v>
      </c>
      <c r="E60" s="62" t="n">
        <v>2</v>
      </c>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5</v>
      </c>
    </row>
    <row r="66" s="17" customFormat="true" ht="15" hidden="false" customHeight="false" outlineLevel="0" collapsed="false">
      <c r="A66" s="33" t="s">
        <v>5243</v>
      </c>
      <c r="B66" s="62"/>
      <c r="C66" s="50"/>
      <c r="D66" s="26" t="s">
        <v>5243</v>
      </c>
      <c r="E66" s="62" t="n">
        <v>3</v>
      </c>
    </row>
    <row r="67" s="17" customFormat="true" ht="15" hidden="false" customHeight="false" outlineLevel="0" collapsed="false">
      <c r="A67" s="33" t="s">
        <v>5244</v>
      </c>
      <c r="B67" s="62" t="n">
        <v>5</v>
      </c>
      <c r="C67" s="50"/>
      <c r="D67" s="26" t="s">
        <v>5244</v>
      </c>
      <c r="E67" s="62"/>
    </row>
    <row r="68" s="17" customFormat="true" ht="15" hidden="false" customHeight="false" outlineLevel="0" collapsed="false">
      <c r="A68" s="33" t="s">
        <v>5245</v>
      </c>
      <c r="B68" s="62" t="n">
        <v>2</v>
      </c>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3</v>
      </c>
      <c r="C74" s="50"/>
      <c r="D74" s="26" t="s">
        <v>5249</v>
      </c>
      <c r="E74" s="62"/>
    </row>
    <row r="75" s="17" customFormat="true" ht="15" hidden="false" customHeight="false" outlineLevel="0" collapsed="false">
      <c r="A75" s="33" t="s">
        <v>5250</v>
      </c>
      <c r="B75" s="62" t="n">
        <v>2</v>
      </c>
      <c r="C75" s="50"/>
      <c r="D75" s="26" t="s">
        <v>5250</v>
      </c>
      <c r="E75" s="62"/>
    </row>
    <row r="76" s="17" customFormat="true" ht="15" hidden="false" customHeight="false" outlineLevel="0" collapsed="false">
      <c r="A76" s="33" t="s">
        <v>5251</v>
      </c>
      <c r="B76" s="62" t="n">
        <v>4</v>
      </c>
      <c r="C76" s="50"/>
      <c r="D76" s="26" t="s">
        <v>5251</v>
      </c>
      <c r="E76" s="62" t="n">
        <v>4</v>
      </c>
    </row>
    <row r="77" s="17" customFormat="true" ht="15" hidden="false" customHeight="false" outlineLevel="0" collapsed="false">
      <c r="A77" s="33" t="s">
        <v>5252</v>
      </c>
      <c r="B77" s="62" t="n">
        <v>4</v>
      </c>
      <c r="C77" s="50"/>
      <c r="D77" s="26" t="s">
        <v>5252</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t="n">
        <v>4</v>
      </c>
    </row>
    <row r="84" s="17" customFormat="true" ht="15" hidden="false" customHeight="false" outlineLevel="0" collapsed="false">
      <c r="A84" s="33" t="s">
        <v>5257</v>
      </c>
      <c r="B84" s="62" t="n">
        <v>4</v>
      </c>
      <c r="C84" s="50"/>
      <c r="D84" s="26" t="s">
        <v>5257</v>
      </c>
      <c r="E84" s="62" t="n">
        <v>2</v>
      </c>
    </row>
    <row r="85" s="17" customFormat="true" ht="15" hidden="false" customHeight="false" outlineLevel="0" collapsed="false">
      <c r="A85" s="33" t="s">
        <v>5258</v>
      </c>
      <c r="B85" s="62" t="n">
        <v>3</v>
      </c>
      <c r="C85" s="50"/>
      <c r="D85" s="26" t="s">
        <v>5258</v>
      </c>
      <c r="E85" s="62" t="n">
        <v>4</v>
      </c>
    </row>
    <row r="86" s="17" customFormat="true" ht="15" hidden="false" customHeight="false" outlineLevel="0" collapsed="false">
      <c r="A86" s="33" t="s">
        <v>5259</v>
      </c>
      <c r="B86" s="62" t="n">
        <v>2</v>
      </c>
      <c r="C86" s="50"/>
      <c r="D86" s="26" t="s">
        <v>5259</v>
      </c>
      <c r="E86" s="62" t="n">
        <v>2</v>
      </c>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3</v>
      </c>
      <c r="E97" s="82" t="n">
        <v>0.3</v>
      </c>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0.25</v>
      </c>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0.02</v>
      </c>
      <c r="E99" s="82" t="n">
        <v>0.01</v>
      </c>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3.6</v>
      </c>
      <c r="E100" s="82" t="n">
        <v>1.75</v>
      </c>
      <c r="F100" s="82" t="s">
        <v>5274</v>
      </c>
      <c r="G100" s="85"/>
      <c r="H100" s="86"/>
    </row>
    <row r="101" customFormat="false" ht="15" hidden="false" customHeight="false" outlineLevel="0" collapsed="false">
      <c r="A101" s="78" t="s">
        <v>3295</v>
      </c>
      <c r="B101" s="79" t="str">
        <f aca="false">IF(A101="NEWCOD",IF(ISBLANK(G101),"renseigner le champ 'Nouveau taxon'",G101),VLOOKUP(A101,'Ref Taxo'!A:B,2,FALSE()))</f>
        <v>Oscillatoria</v>
      </c>
      <c r="C101" s="80" t="n">
        <f aca="false">IF(A101="NEWCOD",IF(ISBLANK(H101),"NoCod",H101),VLOOKUP(A101,'Ref Taxo'!A:D,4,FALSE()))</f>
        <v>1108</v>
      </c>
      <c r="D101" s="81" t="n">
        <v>0.05</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0.15</v>
      </c>
      <c r="E102" s="82"/>
      <c r="F102" s="82" t="s">
        <v>5274</v>
      </c>
      <c r="G102" s="85"/>
      <c r="H102" s="86"/>
    </row>
    <row r="103" customFormat="false" ht="15" hidden="false" customHeight="false" outlineLevel="0" collapsed="false">
      <c r="A103" s="78" t="s">
        <v>4750</v>
      </c>
      <c r="B103" s="79" t="str">
        <f aca="false">IF(A103="NEWCOD",IF(ISBLANK(G103),"renseigner le champ 'Nouveau taxon'",G103),VLOOKUP(A103,'Ref Taxo'!A:B,2,FALSE()))</f>
        <v>Stigeoclonium</v>
      </c>
      <c r="C103" s="80" t="n">
        <f aca="false">IF(A103="NEWCOD",IF(ISBLANK(H103),"NoCod",H103),VLOOKUP(A103,'Ref Taxo'!A:D,4,FALSE()))</f>
        <v>1119</v>
      </c>
      <c r="D103" s="81"/>
      <c r="E103" s="82" t="n">
        <v>0.01</v>
      </c>
      <c r="F103" s="82" t="s">
        <v>5274</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c r="F104" s="82" t="s">
        <v>5274</v>
      </c>
      <c r="G104" s="85"/>
      <c r="H104" s="86"/>
    </row>
    <row r="105" customFormat="false" ht="15" hidden="false" customHeight="false" outlineLevel="0" collapsed="false">
      <c r="A105" s="78" t="s">
        <v>2466</v>
      </c>
      <c r="B105" s="79" t="str">
        <f aca="false">IF(A105="NEWCOD",IF(ISBLANK(G105),"renseigner le champ 'Nouveau taxon'",G105),VLOOKUP(A105,'Ref Taxo'!A:B,2,FALSE()))</f>
        <v>Jungermannia exsertifolia</v>
      </c>
      <c r="C105" s="80" t="n">
        <f aca="false">IF(A105="NEWCOD",IF(ISBLANK(H105),"NoCod",H105),VLOOKUP(A105,'Ref Taxo'!A:D,4,FALSE()))</f>
        <v>19821</v>
      </c>
      <c r="D105" s="81" t="n">
        <v>0.01</v>
      </c>
      <c r="E105" s="82"/>
      <c r="F105" s="82" t="s">
        <v>5274</v>
      </c>
      <c r="G105" s="85"/>
      <c r="H105" s="86"/>
    </row>
    <row r="106" customFormat="false" ht="15" hidden="false" customHeight="false" outlineLevel="0" collapsed="false">
      <c r="A106" s="78" t="s">
        <v>1055</v>
      </c>
      <c r="B106" s="79" t="str">
        <f aca="false">IF(A106="NEWCOD",IF(ISBLANK(G106),"renseigner le champ 'Nouveau taxon'",G106),VLOOKUP(A106,'Ref Taxo'!A:B,2,FALSE()))</f>
        <v>Cinclidotus aquaticus</v>
      </c>
      <c r="C106" s="80" t="n">
        <f aca="false">IF(A106="NEWCOD",IF(ISBLANK(H106),"NoCod",H106),VLOOKUP(A106,'Ref Taxo'!A:D,4,FALSE()))</f>
        <v>1318</v>
      </c>
      <c r="D106" s="81" t="n">
        <v>0.01</v>
      </c>
      <c r="E106" s="82"/>
      <c r="F106" s="82" t="s">
        <v>5274</v>
      </c>
      <c r="G106" s="85"/>
      <c r="H106" s="86"/>
    </row>
    <row r="107" customFormat="false" ht="15" hidden="false" customHeight="false" outlineLevel="0" collapsed="false">
      <c r="A107" s="78" t="s">
        <v>1070</v>
      </c>
      <c r="B107" s="79" t="str">
        <f aca="false">IF(A107="NEWCOD",IF(ISBLANK(G107),"renseigner le champ 'Nouveau taxon'",G107),VLOOKUP(A107,'Ref Taxo'!A:B,2,FALSE()))</f>
        <v>Cinclidotus riparius</v>
      </c>
      <c r="C107" s="80" t="n">
        <f aca="false">IF(A107="NEWCOD",IF(ISBLANK(H107),"NoCod",H107),VLOOKUP(A107,'Ref Taxo'!A:D,4,FALSE()))</f>
        <v>1321</v>
      </c>
      <c r="D107" s="81" t="n">
        <v>0.3</v>
      </c>
      <c r="E107" s="82"/>
      <c r="F107" s="82" t="s">
        <v>5274</v>
      </c>
      <c r="G107" s="85"/>
      <c r="H107" s="86"/>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2" t="s">
        <v>5274</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2" t="s">
        <v>5274</v>
      </c>
      <c r="G109" s="85"/>
      <c r="H109" s="86"/>
    </row>
    <row r="110" customFormat="false" ht="15" hidden="false" customHeight="false" outlineLevel="0" collapsed="false">
      <c r="A110" s="78" t="s">
        <v>2282</v>
      </c>
      <c r="B110" s="79" t="str">
        <f aca="false">IF(A110="NEWCOD",IF(ISBLANK(G110),"renseigner le champ 'Nouveau taxon'",G110),VLOOKUP(A110,'Ref Taxo'!A:B,2,FALSE()))</f>
        <v>Hygrohypnum luridum</v>
      </c>
      <c r="C110" s="80" t="n">
        <f aca="false">IF(A110="NEWCOD",IF(ISBLANK(H110),"NoCod",H110),VLOOKUP(A110,'Ref Taxo'!A:D,4,FALSE()))</f>
        <v>1240</v>
      </c>
      <c r="D110" s="81" t="n">
        <v>0.1</v>
      </c>
      <c r="E110" s="82"/>
      <c r="F110" s="82" t="s">
        <v>5274</v>
      </c>
      <c r="G110" s="85"/>
      <c r="H110" s="86"/>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0.01</v>
      </c>
      <c r="E111" s="82"/>
      <c r="F111" s="82" t="s">
        <v>5274</v>
      </c>
      <c r="G111" s="85"/>
      <c r="H111" s="86"/>
    </row>
    <row r="112" customFormat="false" ht="15" hidden="false" customHeight="false" outlineLevel="0" collapsed="false">
      <c r="A112" s="78" t="s">
        <v>3321</v>
      </c>
      <c r="B112" s="79" t="str">
        <f aca="false">IF(A112="NEWCOD",IF(ISBLANK(G112),"renseigner le champ 'Nouveau taxon'",G112),VLOOKUP(A112,'Ref Taxo'!A:B,2,FALSE()))</f>
        <v>Palustriella commutata</v>
      </c>
      <c r="C112" s="80" t="n">
        <f aca="false">IF(A112="NEWCOD",IF(ISBLANK(H112),"NoCod",H112),VLOOKUP(A112,'Ref Taxo'!A:D,4,FALSE()))</f>
        <v>19903</v>
      </c>
      <c r="D112" s="81" t="n">
        <v>0.01</v>
      </c>
      <c r="E112" s="82"/>
      <c r="F112" s="82" t="s">
        <v>5274</v>
      </c>
      <c r="G112" s="85"/>
      <c r="H112" s="86"/>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0.01</v>
      </c>
      <c r="E113" s="82"/>
      <c r="F113" s="82" t="s">
        <v>5274</v>
      </c>
      <c r="G113" s="85"/>
      <c r="H113" s="86"/>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c r="F114" s="82" t="s">
        <v>5274</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t="n">
        <v>0.01</v>
      </c>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2020-02-28T15:48:19Z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