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70017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<sst xmlns="http://schemas.openxmlformats.org/spreadsheetml/2006/main" count="6457" uniqueCount="5299">
  <si>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</si>
  <si>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</si>
  <si>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</si>
  <si>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</si>
  <si>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</si>
  <si>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</si>
  <si>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</si>
  <si>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</si>
  <si>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</si>
  <si>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</si>
  <si>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</si>
  <si>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</si>
  <si>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</si>
  <si>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</si>
  <si>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</si>
  <si>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</si>
  <si>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</si>
  <si>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</si>
  <si>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</si>
  <si>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</si>
  <si>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</si>
  <si>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</si>
  <si>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</si>
  <si>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</si>
  <si>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</si>
  <si>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</si>
  <si>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</si>
  <si>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</si>
  <si>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</si>
  <si>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</si>
  <si>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</si>
  <si>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</si>
  <si>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</si>
  <si>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</si>
  <si>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</si>
  <si>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</si>
  <si>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</si>
  <si>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</si>
  <si>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</si>
  <si>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</si>
  <si>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</si>
  <si>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</si>
  <si>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</si>
  <si>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</si>
  <si>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</si>
  <si>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</si>
  <si>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</si>
  <si>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</si>
  <si>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</si>
  <si>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</si>
  <si>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</si>
  <si>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</si>
  <si>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</si>
  <si>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</si>
  <si>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</si>
  <si>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</si>
  <si>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</si>
  <si>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</si>
  <si>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</si>
  <si>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</si>
  <si>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</si>
  <si>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</si>
  <si>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</si>
  <si>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</si>
  <si>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</si>
  <si>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</si>
  <si>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</si>
  <si>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</si>
  <si>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</si>
  <si>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</si>
  <si>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</si>
  <si>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</si>
  <si>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</si>
  <si>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</si>
  <si>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</si>
  <si>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</si>
  <si>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</si>
  <si>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</si>
  <si>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</si>
  <si>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</si>
  <si>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</si>
  <si>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</si>
  <si>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</si>
  <si>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</si>
  <si>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</si>
  <si>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</si>
  <si>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</si>
  <si>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</si>
  <si>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</si>
  <si>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</si>
  <si>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</si>
  <si>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</si>
  <si>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</si>
  <si>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</si>
  <si>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</si>
  <si>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</si>
  <si>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</si>
  <si>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</si>
  <si>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</si>
  <si>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</si>
  <si>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</si>
  <si>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</si>
  <si>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</si>
  <si>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</si>
  <si>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</si>
  <si>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</si>
  <si>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</si>
  <si>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</si>
  <si>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</si>
  <si>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</si>
  <si>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</si>
  <si>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</si>
  <si>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</si>
  <si>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</si>
  <si>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</si>
  <si>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</si>
  <si>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</si>
  <si>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</si>
  <si>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</si>
  <si>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</si>
  <si>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</si>
  <si>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</si>
  <si>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</si>
  <si>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</si>
  <si>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</si>
  <si>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</si>
  <si>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</si>
  <si>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</si>
  <si>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</si>
  <si>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</si>
  <si>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</si>
  <si>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</si>
  <si>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</si>
  <si>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</si>
  <si>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</si>
  <si>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</si>
  <si>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</si>
  <si>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</si>
  <si>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</si>
  <si>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</si>
  <si>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</si>
  <si>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</si>
  <si>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</si>
  <si>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</si>
  <si>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</si>
  <si>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</si>
  <si>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</si>
  <si>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</si>
  <si>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</si>
  <si>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</si>
  <si>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</si>
  <si>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</si>
  <si>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</si>
  <si>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</si>
  <si>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</si>
  <si>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</si>
  <si>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</si>
  <si>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</si>
  <si>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</si>
  <si>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</si>
  <si>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</si>
  <si>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</si>
  <si>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</si>
  <si>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</si>
  <si>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</si>
  <si>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</si>
  <si>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</si>
  <si>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</si>
  <si>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</si>
  <si>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</si>
  <si>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</si>
  <si>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</si>
  <si>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</si>
  <si>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</si>
  <si>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</si>
  <si>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</si>
  <si>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</si>
  <si>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</si>
  <si>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</si>
  <si>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</si>
  <si>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</si>
  <si>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</si>
  <si>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</si>
  <si>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</si>
  <si>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</si>
  <si>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</si>
  <si>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</si>
  <si>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</si>
  <si>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</si>
  <si>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</si>
  <si>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</si>
  <si>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</si>
  <si>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</si>
  <si>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</si>
  <si>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</si>
  <si>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</si>
  <si>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</si>
  <si>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</si>
  <si>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</si>
  <si>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</si>
  <si>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</si>
  <si>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</si>
  <si>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</si>
  <si>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</si>
  <si>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</si>
  <si>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</si>
  <si>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</si>
  <si>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</si>
  <si>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</si>
  <si>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</si>
  <si>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</si>
  <si>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</si>
  <si>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</si>
  <si>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</si>
  <si>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</si>
  <si>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</si>
  <si>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</si>
  <si>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</si>
  <si>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</si>
  <si>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</si>
  <si>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</si>
  <si>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</si>
  <si>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</si>
  <si>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</si>
  <si>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</si>
  <si>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</si>
  <si>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</si>
  <si>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</si>
  <si>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</si>
  <si>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</si>
  <si>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</si>
  <si>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</si>
  <si>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</si>
  <si>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</si>
  <si>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</si>
  <si>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</si>
  <si>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</si>
  <si>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</si>
  <si>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</si>
  <si>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</si>
  <si>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</si>
  <si>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</si>
  <si>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</si>
  <si>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</si>
  <si>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</si>
  <si>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</si>
  <si>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</si>
  <si>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</si>
  <si>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</si>
  <si>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</si>
  <si>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</si>
  <si>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</si>
  <si>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</si>
  <si>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</si>
  <si>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</si>
  <si>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</si>
  <si>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</si>
  <si>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</si>
  <si>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</si>
  <si>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</si>
  <si>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</si>
  <si>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</si>
  <si>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</si>
  <si>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</si>
  <si>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</si>
  <si>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</si>
  <si>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</si>
  <si>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</si>
  <si>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</si>
  <si>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</si>
  <si>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</si>
  <si>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</si>
  <si>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</si>
  <si>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</si>
  <si>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</si>
  <si>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</si>
  <si>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</si>
  <si>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</si>
  <si>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</si>
  <si>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</si>
  <si>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</si>
  <si>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</si>
  <si>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</si>
  <si>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</si>
  <si>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</si>
  <si>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</si>
  <si>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</si>
  <si>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</si>
  <si>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</si>
  <si>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</si>
  <si>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</si>
  <si>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</si>
  <si>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</si>
  <si>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</si>
  <si>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</si>
  <si>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</si>
  <si>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</si>
  <si>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</si>
  <si>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</si>
  <si>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</si>
  <si>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</si>
  <si>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</si>
  <si>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</si>
  <si>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</si>
  <si>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</si>
  <si>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</si>
  <si>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</si>
  <si>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</si>
  <si>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</si>
  <si>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</si>
  <si>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</si>
  <si>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</si>
  <si>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</si>
  <si>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</si>
  <si>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</si>
  <si>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</si>
  <si>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</si>
  <si>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</si>
  <si>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</si>
  <si>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</si>
  <si>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</si>
  <si>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</si>
  <si>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</si>
  <si>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</si>
  <si>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</si>
  <si>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</si>
  <si>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</si>
  <si>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</si>
  <si>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</si>
  <si>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</si>
  <si>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</si>
  <si>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</si>
  <si>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</si>
  <si>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</si>
  <si>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</si>
  <si>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</si>
  <si>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</si>
  <si>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</si>
  <si>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</si>
  <si>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</si>
  <si>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</si>
  <si>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</si>
  <si>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</si>
  <si>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</si>
  <si>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</si>
  <si>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</si>
  <si>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</si>
  <si>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</si>
  <si>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</si>
  <si>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</si>
  <si>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</si>
  <si>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</si>
  <si>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</si>
  <si>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</si>
  <si>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</si>
  <si>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</si>
  <si>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</si>
  <si>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</si>
  <si>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</si>
  <si>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</si>
  <si>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</si>
  <si>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</si>
  <si>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</si>
  <si>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</si>
  <si>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</si>
  <si>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</si>
  <si>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</si>
  <si>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</si>
  <si>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</si>
  <si>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</si>
  <si>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</si>
  <si>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</si>
  <si>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</si>
  <si>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</si>
  <si>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</si>
  <si>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</si>
  <si>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</si>
  <si>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</si>
  <si>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</si>
  <si>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</si>
  <si>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</si>
  <si>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</si>
  <si>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</si>
  <si>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</si>
  <si>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</si>
  <si>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</si>
  <si>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</si>
  <si>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</si>
  <si>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</si>
  <si>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</si>
  <si>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</si>
  <si>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</si>
  <si>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</si>
  <si>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</si>
  <si>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</si>
  <si>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</si>
  <si>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</si>
  <si>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</si>
  <si>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</si>
  <si>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</si>
  <si>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</si>
  <si>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</si>
  <si>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</si>
  <si>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</si>
  <si>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</si>
  <si>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</si>
  <si>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</si>
  <si>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</si>
  <si>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</si>
  <si>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</si>
  <si>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</si>
  <si>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</si>
  <si>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</si>
  <si>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</si>
  <si>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</si>
  <si>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</si>
  <si>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</si>
  <si>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</si>
  <si>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</si>
  <si>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</si>
  <si>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</si>
  <si>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</si>
  <si>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</si>
  <si>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</si>
  <si>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</si>
  <si>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</si>
  <si>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</si>
  <si>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</si>
  <si>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</si>
  <si>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</si>
  <si>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</si>
  <si>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</si>
  <si>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</si>
  <si>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</si>
  <si>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</si>
  <si>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</si>
  <si>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</si>
  <si>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</si>
  <si>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</si>
  <si>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</si>
  <si>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</si>
  <si>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</si>
  <si>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</si>
  <si>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</si>
  <si>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</si>
  <si>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</si>
  <si>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</si>
  <si>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</si>
  <si>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</si>
  <si>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</si>
  <si>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</si>
  <si>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</si>
  <si>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</si>
  <si>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</si>
  <si>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</si>
  <si>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</si>
  <si>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</si>
  <si>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</si>
  <si>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</si>
  <si>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</si>
  <si>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</si>
  <si>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</si>
  <si>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</si>
  <si>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</si>
  <si>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</si>
  <si>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</si>
  <si>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</si>
  <si>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</si>
  <si>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</si>
  <si>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</si>
  <si>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</si>
  <si>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</si>
  <si>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</si>
  <si>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</si>
  <si>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</si>
  <si>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</si>
  <si>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</si>
  <si>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</si>
  <si>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</si>
  <si>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</si>
  <si>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</si>
  <si>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</si>
  <si>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</si>
  <si>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</si>
  <si>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</si>
  <si>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</si>
  <si>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</si>
  <si>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</si>
  <si>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</si>
  <si>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</si>
  <si>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</si>
  <si>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</si>
  <si>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</si>
  <si>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</si>
  <si>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</si>
  <si>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</si>
  <si>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</si>
  <si>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</si>
  <si>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</si>
  <si>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</si>
  <si>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</si>
  <si>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</si>
  <si>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</si>
  <si>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</si>
  <si>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</si>
  <si>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</si>
  <si>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</si>
  <si>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</si>
  <si>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</si>
  <si>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</si>
  <si>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</si>
  <si>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</si>
  <si>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</si>
  <si>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</si>
  <si>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</si>
  <si>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</si>
  <si>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</si>
  <si>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</si>
  <si>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</si>
  <si>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</si>
  <si>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</si>
  <si>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</si>
  <si>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</si>
  <si>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</si>
  <si>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</si>
  <si>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</si>
  <si>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</si>
  <si>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</si>
  <si>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</si>
  <si>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</si>
  <si>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</si>
  <si>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</si>
  <si>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</si>
  <si>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</si>
  <si>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</si>
  <si>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</si>
  <si>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</si>
  <si>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</si>
  <si>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</si>
  <si>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</si>
  <si>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</si>
  <si>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</si>
  <si>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</si>
  <si>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</si>
  <si>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</si>
  <si>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</si>
  <si>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</si>
  <si>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</si>
  <si>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</si>
  <si>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</si>
  <si>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</si>
  <si>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</si>
  <si>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</si>
  <si>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</si>
  <si>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</si>
  <si>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</si>
  <si>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</si>
  <si>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</si>
  <si>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</si>
  <si>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</si>
  <si>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</si>
  <si>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</si>
  <si>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</si>
  <si>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</si>
  <si>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</si>
  <si>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</si>
  <si>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</si>
  <si>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</si>
  <si>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</si>
  <si>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</si>
  <si>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</si>
  <si>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</si>
  <si>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</si>
  <si>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</si>
  <si>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</si>
  <si>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</si>
  <si>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</si>
  <si>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</si>
  <si>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</si>
  <si>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</si>
  <si>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</si>
  <si>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</si>
  <si>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</si>
  <si>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</si>
  <si>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</si>
  <si>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</si>
  <si>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</si>
  <si>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</si>
  <si>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</si>
  <si>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</si>
  <si>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</si>
  <si>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</si>
  <si>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</si>
  <si>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</si>
  <si>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</si>
  <si>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</si>
  <si>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</si>
  <si>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</si>
  <si>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</si>
  <si>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</si>
  <si>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</si>
  <si>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</si>
  <si>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</si>
  <si>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</si>
  <si>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</si>
  <si>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</si>
  <si>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</si>
  <si>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</si>
  <si>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</si>
  <si>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</si>
  <si>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</si>
  <si>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</si>
  <si>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</si>
  <si>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</si>
  <si>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</si>
  <si>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</si>
  <si>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</si>
  <si>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</si>
  <si>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</si>
  <si>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</si>
  <si>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</si>
  <si>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</si>
  <si>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</si>
  <si>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</si>
  <si>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</si>
  <si>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</si>
  <si>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</si>
  <si>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</si>
  <si>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</si>
  <si>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</si>
  <si>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</si>
  <si>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</si>
  <si>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</si>
  <si>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</si>
  <si>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</si>
  <si>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</si>
  <si>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</si>
  <si>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</si>
  <si>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</si>
  <si>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</si>
  <si>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</si>
  <si>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</si>
  <si>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</si>
  <si>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</si>
  <si>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</si>
  <si>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</si>
  <si>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</si>
  <si>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</si>
  <si>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</si>
  <si>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</si>
  <si>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</si>
  <si>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</si>
  <si>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</si>
  <si>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</si>
  <si>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</si>
  <si>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</si>
  <si>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</si>
  <si>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</si>
  <si>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</si>
  <si>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</si>
  <si>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</si>
  <si>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</si>
  <si>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</si>
  <si>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</si>
  <si>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</si>
  <si>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</si>
  <si>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</si>
  <si>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</si>
  <si>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</si>
  <si>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</si>
  <si>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</si>
  <si>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</si>
  <si>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</si>
  <si>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</si>
  <si>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</si>
  <si>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</si>
  <si>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</si>
  <si>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</si>
  <si>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</si>
  <si>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</si>
  <si>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</si>
  <si>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</si>
  <si>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</si>
  <si>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</si>
  <si>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</si>
  <si>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</si>
  <si>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</si>
  <si>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</si>
  <si>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</si>
  <si>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</si>
  <si>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</si>
  <si>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</si>
  <si>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</si>
  <si>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</si>
  <si>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</si>
  <si>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</si>
  <si>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</si>
  <si>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</si>
  <si>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</si>
  <si>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</si>
  <si>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</si>
  <si>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</si>
  <si>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</si>
  <si>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</si>
  <si>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</si>
  <si>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</si>
  <si>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</si>
  <si>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</si>
  <si>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</si>
  <si>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</si>
  <si>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</si>
  <si>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</si>
  <si>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</si>
  <si>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</si>
  <si>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</si>
  <si>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</si>
  <si>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</si>
  <si>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</si>
  <si>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</si>
  <si>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</si>
  <si>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</si>
  <si>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</si>
  <si>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</si>
  <si>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</si>
  <si>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</si>
  <si>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</si>
  <si>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</si>
  <si>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</si>
  <si>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</si>
  <si>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</si>
  <si>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</si>
  <si>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</si>
  <si>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</si>
  <si>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</si>
  <si>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</si>
  <si>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</si>
  <si>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</si>
  <si>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</si>
  <si>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</si>
  <si>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</si>
  <si>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</si>
  <si>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</si>
  <si>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</si>
  <si>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</si>
  <si>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</si>
  <si>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</si>
  <si>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</si>
  <si>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</si>
  <si>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</si>
  <si>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</si>
  <si>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</si>
  <si>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</si>
  <si>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</si>
  <si>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</si>
  <si>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</si>
  <si>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</si>
  <si>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</si>
  <si>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</si>
  <si>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</si>
  <si>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</si>
  <si>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</si>
  <si>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</si>
  <si>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</si>
  <si>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</si>
  <si>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</si>
  <si>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</si>
  <si>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</si>
  <si>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</si>
  <si>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</si>
  <si>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</si>
  <si>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</si>
  <si>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</si>
  <si>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</si>
  <si>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</si>
  <si>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</si>
  <si>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</si>
  <si>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</si>
  <si>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</si>
  <si>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</si>
  <si>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</si>
  <si>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</si>
  <si>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</si>
  <si>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</si>
  <si>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</si>
  <si>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</si>
  <si>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</si>
  <si>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</si>
  <si>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</si>
  <si>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</si>
  <si>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</si>
  <si>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</si>
  <si>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</si>
  <si>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</si>
  <si>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</si>
  <si>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</si>
  <si>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</si>
  <si>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</si>
  <si>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</si>
  <si>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</si>
  <si>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</si>
  <si>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</si>
  <si>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</si>
  <si>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</si>
  <si>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</si>
  <si>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</si>
  <si>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</si>
  <si>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</si>
  <si>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</si>
  <si>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</si>
  <si>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</si>
  <si>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</si>
  <si>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</si>
  <si>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</si>
  <si>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</si>
  <si>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</si>
  <si>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</si>
  <si>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</si>
  <si>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</si>
  <si>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</si>
  <si>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</si>
  <si>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</si>
  <si>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</si>
  <si>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</si>
  <si>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</si>
  <si>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</si>
  <si>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</si>
  <si>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</si>
  <si>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</si>
  <si>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</si>
  <si>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</si>
  <si>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</si>
  <si>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</si>
  <si>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</si>
  <si>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</si>
  <si>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</si>
  <si>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</si>
  <si>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</si>
  <si>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</si>
  <si>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</si>
  <si>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</si>
  <si>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</si>
  <si>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</si>
  <si>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</si>
  <si>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</si>
  <si>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</si>
  <si>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</si>
  <si>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</si>
  <si>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</si>
  <si>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</si>
  <si>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</si>
  <si>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</si>
  <si>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</si>
  <si>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</si>
  <si>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</si>
  <si>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</si>
  <si>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</si>
  <si>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</si>
  <si>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</si>
  <si>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</si>
  <si>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</si>
  <si>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</si>
  <si>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</si>
  <si>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</si>
  <si>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</si>
  <si>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</si>
  <si>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</si>
  <si>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</si>
  <si>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</si>
  <si>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</si>
  <si>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</si>
  <si>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</si>
  <si>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</si>
  <si>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</si>
  <si>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</si>
  <si>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</si>
  <si>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</si>
  <si>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</si>
  <si>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</si>
  <si>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</si>
  <si>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</si>
  <si>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</si>
  <si>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</si>
  <si>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</si>
  <si>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</si>
  <si>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</si>
  <si>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</si>
  <si>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</si>
  <si>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</si>
  <si>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</si>
  <si>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</si>
  <si>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</si>
  <si>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</si>
  <si>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</si>
  <si>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</si>
  <si>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</si>
  <si>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</si>
  <si>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</si>
  <si>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</si>
  <si>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</si>
  <si>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</si>
  <si>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</si>
  <si>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</si>
  <si>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</si>
  <si>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</si>
  <si>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</si>
  <si>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</si>
  <si>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</si>
  <si>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</si>
  <si>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</si>
  <si>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</si>
  <si>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</si>
  <si>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</si>
  <si>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</si>
  <si>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</si>
  <si>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</si>
  <si>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</si>
  <si>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</si>
  <si>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</si>
  <si>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</si>
  <si>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</si>
  <si>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</si>
  <si>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</si>
  <si>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</si>
  <si>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</si>
  <si>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</si>
  <si>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</si>
  <si>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</si>
  <si>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</si>
  <si>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</si>
  <si>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</si>
  <si>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</si>
  <si>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</si>
  <si>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</si>
  <si>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</si>
  <si>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</si>
  <si>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</si>
  <si>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</si>
  <si>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</si>
  <si>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</si>
  <si>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</si>
  <si>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</si>
  <si>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</si>
  <si>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</si>
  <si>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</si>
  <si>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</si>
  <si>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</si>
  <si>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</si>
  <si>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</si>
  <si>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</si>
  <si>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</si>
  <si>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</si>
  <si>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</si>
  <si>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</si>
  <si>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</si>
  <si>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</si>
  <si>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</si>
  <si>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</si>
  <si>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</si>
  <si>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</si>
  <si>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</si>
  <si>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</si>
  <si>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</si>
  <si>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</si>
  <si>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</si>
  <si>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</si>
  <si>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</si>
  <si>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</si>
  <si>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</si>
  <si>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</si>
  <si>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</si>
  <si>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</si>
  <si>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</si>
  <si>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</si>
  <si>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</si>
  <si>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</si>
  <si>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</si>
  <si>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</si>
  <si>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</si>
  <si>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</si>
  <si>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</si>
  <si>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</si>
  <si>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</si>
  <si>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</si>
  <si>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</si>
  <si>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</si>
  <si>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</si>
  <si>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</si>
  <si>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</si>
  <si>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</si>
  <si>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</si>
  <si>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</si>
  <si>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</si>
  <si>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</si>
  <si>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</si>
  <si>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</si>
  <si>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</si>
  <si>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</si>
  <si>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</si>
  <si>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</si>
  <si>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</si>
  <si>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</si>
  <si>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</si>
  <si>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</si>
  <si>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</si>
  <si>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</si>
  <si>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</si>
  <si>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</si>
  <si>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</si>
  <si>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</si>
  <si>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</si>
  <si>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</si>
  <si>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</si>
  <si>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</si>
  <si>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</si>
  <si>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</si>
  <si>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</si>
  <si>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</si>
  <si>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</si>
  <si>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</si>
  <si>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</si>
  <si>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</si>
  <si>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</si>
  <si>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</si>
  <si>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</si>
  <si>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</si>
  <si>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</si>
  <si>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</si>
  <si>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</si>
  <si>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</si>
  <si>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</si>
  <si>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</si>
  <si>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</si>
  <si>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</si>
  <si>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</si>
  <si>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</si>
  <si>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</si>
  <si>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</si>
  <si>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</si>
  <si>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</si>
  <si>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</si>
  <si>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</si>
  <si>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</si>
  <si>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</si>
  <si>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</si>
  <si>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</si>
  <si>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</si>
  <si>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</si>
  <si>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</si>
  <si>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</si>
  <si>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</si>
  <si>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</si>
  <si>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</si>
  <si>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</si>
  <si>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</si>
  <si>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</si>
  <si>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</si>
  <si>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</si>
  <si>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</si>
  <si>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</si>
  <si>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</si>
  <si>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</si>
  <si>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</si>
  <si>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</si>
  <si>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</si>
  <si>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</si>
  <si>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</si>
  <si>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</si>
  <si>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</si>
  <si>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</si>
  <si>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</si>
  <si>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</si>
  <si>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</si>
  <si>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</si>
  <si>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</si>
  <si>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</si>
  <si>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</si>
  <si>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</si>
  <si>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</si>
  <si>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</si>
  <si>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</si>
  <si>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</si>
  <si>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</si>
  <si>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</si>
  <si>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</si>
  <si>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</si>
  <si>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</si>
  <si>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</si>
  <si>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</si>
  <si>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</si>
  <si>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</si>
  <si>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</si>
  <si>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</si>
  <si>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</si>
  <si>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</si>
  <si>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</si>
  <si>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</si>
  <si>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</si>
  <si>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</si>
  <si>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</si>
  <si>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</si>
  <si>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</si>
  <si>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</si>
  <si>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</si>
  <si>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</si>
  <si>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</si>
  <si>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</si>
  <si>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</si>
  <si>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</si>
  <si>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</si>
  <si>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</si>
  <si>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</si>
  <si>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</si>
  <si>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</si>
  <si>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</si>
  <si>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</si>
  <si>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</si>
  <si>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</si>
  <si>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</si>
  <si>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</si>
  <si>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</si>
  <si>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</si>
  <si>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</si>
  <si>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</si>
  <si>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</si>
  <si>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</si>
  <si>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</si>
  <si>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</si>
  <si>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</si>
  <si>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</si>
  <si>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</si>
  <si>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</si>
  <si>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</si>
  <si>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</si>
  <si>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</si>
  <si>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</si>
  <si>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</si>
  <si>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</si>
  <si>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</si>
  <si>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</si>
  <si>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</si>
  <si>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</si>
  <si>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</si>
  <si>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</si>
  <si>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</si>
  <si>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</si>
  <si>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</si>
  <si>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</si>
  <si>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</si>
  <si>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</si>
  <si>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</si>
  <si>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</si>
  <si>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</si>
  <si>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</si>
  <si>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</si>
  <si>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</si>
  <si>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</si>
  <si>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</si>
  <si>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</si>
  <si>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</si>
  <si>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</si>
  <si>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</si>
  <si>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</si>
  <si>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</si>
  <si>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</si>
  <si>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</si>
  <si>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</si>
  <si>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</si>
  <si>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</si>
  <si>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</si>
  <si>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</si>
  <si>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</si>
  <si>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</si>
  <si>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</si>
  <si>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</si>
  <si>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</si>
  <si>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</si>
  <si>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</si>
  <si>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</si>
  <si>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</si>
  <si>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</si>
  <si>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</si>
  <si>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</si>
  <si>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</si>
  <si>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</si>
  <si>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</si>
  <si>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</si>
  <si>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</si>
  <si>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</si>
  <si>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</si>
  <si>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</si>
  <si>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</si>
  <si>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</si>
  <si>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</si>
  <si>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</si>
  <si>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</si>
  <si>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</si>
  <si>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</si>
  <si>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</si>
  <si>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</si>
  <si>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</si>
  <si>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</si>
  <si>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</si>
  <si>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</si>
  <si>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</si>
  <si>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</si>
  <si>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</si>
  <si>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</si>
  <si>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</si>
  <si>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</si>
  <si>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</si>
  <si>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</si>
  <si>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</si>
  <si>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</si>
  <si>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</si>
  <si>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</si>
  <si>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</si>
  <si>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</si>
  <si>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</si>
  <si>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</si>
  <si>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</si>
  <si>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</si>
  <si>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</si>
  <si>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</si>
  <si>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</si>
  <si>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</si>
  <si>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</si>
  <si>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</si>
  <si>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</si>
  <si>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</si>
  <si>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</si>
  <si>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</si>
  <si>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</si>
  <si>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</si>
  <si>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</si>
  <si>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</si>
  <si>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</si>
  <si>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</si>
  <si>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</si>
  <si>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</si>
  <si>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</si>
  <si>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</si>
  <si>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</si>
  <si>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</si>
  <si>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</si>
  <si>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</si>
  <si>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</si>
  <si>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</si>
  <si>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</si>
  <si>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</si>
  <si>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</si>
  <si>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</si>
  <si>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</si>
  <si>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</si>
  <si>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</si>
  <si>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</si>
  <si>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</si>
  <si>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</si>
  <si>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</si>
  <si>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</si>
  <si>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</si>
  <si>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</si>
  <si>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</si>
  <si>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</si>
  <si>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</si>
  <si>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</si>
  <si>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</si>
  <si>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</si>
  <si>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</si>
  <si>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</si>
  <si>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</si>
  <si>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</si>
  <si>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</si>
  <si>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</si>
  <si>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</si>
  <si>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</si>
  <si>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</si>
  <si>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</si>
  <si>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</si>
  <si>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</si>
  <si>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</si>
  <si>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</si>
  <si>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</si>
  <si>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</si>
  <si>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</si>
  <si>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</si>
  <si>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</si>
  <si>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</si>
  <si>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</si>
  <si>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</si>
  <si>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</si>
  <si>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</si>
  <si>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</si>
  <si>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</si>
  <si>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</si>
  <si>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</si>
  <si>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</si>
  <si>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</si>
  <si>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</si>
  <si>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</si>
  <si>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</si>
  <si>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</si>
  <si>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</si>
  <si>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</si>
  <si>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</si>
  <si>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</si>
  <si>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</si>
  <si>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</si>
  <si>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</si>
  <si>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</si>
  <si>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</si>
  <si>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</si>
  <si>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</si>
  <si>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</si>
  <si>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</si>
  <si>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</si>
  <si>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</si>
  <si>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</si>
  <si>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</si>
  <si>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</si>
  <si>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</si>
  <si>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</si>
  <si>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</si>
  <si>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</si>
  <si>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</si>
  <si>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</si>
  <si>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</si>
  <si>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</si>
  <si>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</si>
  <si>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</si>
  <si>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</si>
  <si>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</si>
  <si>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</si>
  <si>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</si>
  <si>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</si>
  <si>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</si>
  <si>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</si>
  <si>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</si>
  <si>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</si>
  <si>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</si>
  <si>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</si>
  <si>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</si>
  <si>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</si>
  <si>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</si>
  <si>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</si>
  <si>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</si>
  <si>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</si>
  <si>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</si>
  <si>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</si>
  <si>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</si>
  <si>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</si>
  <si>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</si>
  <si>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</si>
  <si>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</si>
  <si>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</si>
  <si>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</si>
  <si>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</si>
  <si>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</si>
  <si>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</si>
  <si>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</si>
  <si>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</si>
  <si>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</si>
  <si>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</si>
  <si>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</si>
  <si>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</si>
  <si>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</si>
  <si>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</si>
  <si>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</si>
  <si>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</si>
  <si>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</si>
  <si>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</si>
  <si>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</si>
  <si>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</si>
  <si>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</si>
  <si>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</si>
  <si>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</si>
  <si>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</si>
  <si>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</si>
  <si>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</si>
  <si>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</si>
  <si>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</si>
  <si>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</si>
  <si>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</si>
  <si>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</si>
  <si>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</si>
  <si>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</si>
  <si>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</si>
  <si>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</si>
  <si>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</si>
  <si>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</si>
  <si>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</si>
  <si>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</si>
  <si>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</si>
  <si>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</si>
  <si>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</si>
  <si>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</si>
  <si>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</si>
  <si>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</si>
  <si>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</si>
  <si>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</si>
  <si>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</si>
  <si>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</si>
  <si>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</si>
  <si>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</si>
  <si>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</si>
  <si>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</si>
  <si>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</si>
  <si>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</si>
  <si>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</si>
  <si>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</si>
  <si>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</si>
  <si>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</si>
  <si>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</si>
  <si>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</si>
  <si>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</si>
  <si>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</si>
  <si>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</si>
  <si>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</si>
  <si>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</si>
  <si>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</si>
  <si>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</si>
  <si>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</si>
  <si>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</si>
  <si>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</si>
  <si>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</si>
  <si>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</si>
  <si>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</si>
  <si>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</si>
  <si>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</si>
  <si>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</si>
  <si>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</si>
  <si>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</si>
  <si>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</si>
  <si>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</si>
  <si>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</si>
  <si>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</si>
  <si>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</si>
  <si>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</si>
  <si>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</si>
  <si>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</si>
  <si>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</si>
  <si>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</si>
  <si>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</si>
  <si>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</si>
  <si>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</si>
  <si>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</si>
  <si>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</si>
  <si>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</si>
  <si>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</si>
  <si>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</si>
  <si>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</si>
  <si>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</si>
  <si>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</si>
  <si>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</si>
  <si>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</si>
  <si>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</si>
  <si>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</si>
  <si>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</si>
  <si>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</si>
  <si>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</si>
  <si>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</si>
  <si>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</si>
  <si>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</si>
  <si>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</si>
  <si>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</si>
  <si>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</si>
  <si>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</si>
  <si>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</si>
  <si>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</si>
  <si>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</si>
  <si>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</si>
  <si>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</si>
  <si>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</si>
  <si>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</si>
  <si>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</si>
  <si>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</si>
  <si>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</si>
  <si>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</si>
  <si>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</si>
  <si>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</si>
  <si>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</si>
  <si>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</si>
  <si>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</si>
  <si>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</si>
  <si>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</si>
  <si>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</si>
  <si>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</si>
  <si>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</si>
  <si>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</si>
  <si>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</si>
  <si>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</si>
  <si>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</si>
  <si>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</si>
  <si>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</si>
  <si>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</si>
  <si>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</si>
  <si>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</si>
  <si>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</si>
  <si>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</si>
  <si>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</si>
  <si>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</si>
  <si>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</si>
  <si>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</si>
  <si>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</si>
  <si>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</si>
  <si>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</si>
  <si>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</si>
  <si>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</si>
  <si>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</si>
  <si>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</si>
  <si>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</si>
  <si>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</si>
  <si>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</si>
  <si>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</si>
  <si>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</si>
  <si>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</si>
  <si>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</si>
  <si>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</si>
  <si>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</si>
  <si>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</si>
  <si>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</si>
  <si>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</si>
  <si>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</si>
  <si>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</si>
  <si>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</si>
  <si>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</si>
  <si>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</si>
  <si>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</si>
  <si>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</si>
  <si>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</si>
  <si>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</si>
  <si>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</si>
  <si>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</si>
  <si>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</si>
  <si>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</si>
  <si>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</si>
  <si>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</si>
  <si>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</si>
  <si>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</si>
  <si>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</si>
  <si>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</si>
  <si>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</si>
  <si>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</si>
  <si>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</si>
  <si>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</si>
  <si>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</si>
  <si>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</si>
  <si>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</si>
  <si>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</si>
  <si>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</si>
  <si>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</si>
  <si>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</si>
  <si>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</si>
  <si>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</si>
  <si>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</si>
  <si>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</si>
  <si>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</si>
  <si>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</si>
  <si>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</si>
  <si>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</si>
  <si>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</si>
  <si>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</si>
  <si>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</si>
  <si>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</si>
  <si>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</si>
  <si>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</si>
  <si>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</si>
  <si>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</si>
  <si>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</si>
  <si>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</si>
  <si>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</si>
  <si>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</si>
  <si>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</si>
  <si>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</si>
  <si>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</si>
  <si>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</si>
  <si>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</si>
  <si>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</si>
  <si>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</si>
  <si>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</si>
  <si>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</si>
  <si>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</si>
  <si>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</si>
  <si>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</si>
  <si>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</si>
  <si>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</si>
  <si>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</si>
  <si>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</si>
  <si>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</si>
  <si>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</si>
  <si>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</si>
  <si>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</si>
  <si>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</si>
  <si>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</si>
  <si>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</si>
  <si>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</si>
  <si>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</si>
  <si>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</si>
  <si>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</si>
  <si>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</si>
  <si>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</si>
  <si>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</si>
  <si>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</si>
  <si>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</si>
  <si>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</si>
  <si>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</si>
  <si>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</si>
  <si>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</si>
  <si>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</si>
  <si>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</si>
  <si>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</si>
  <si>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</si>
  <si>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</si>
  <si>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</si>
  <si>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</si>
  <si>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</si>
  <si>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</si>
  <si>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</si>
  <si>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</si>
  <si>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</si>
  <si>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</si>
  <si>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</si>
  <si>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</si>
  <si>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</si>
  <si>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</si>
  <si>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</si>
  <si>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</si>
  <si>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</si>
  <si>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</si>
  <si>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</si>
  <si>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</si>
  <si>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</si>
  <si>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</si>
  <si>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</si>
  <si>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</si>
  <si>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</si>
  <si>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</si>
  <si>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</si>
  <si>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</si>
  <si>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</si>
  <si>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</si>
  <si>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</si>
  <si>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</si>
  <si>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</si>
  <si>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</si>
  <si>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</si>
  <si>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</si>
  <si>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</si>
  <si>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</si>
  <si>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</si>
  <si>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</si>
  <si>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</si>
  <si>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</si>
  <si>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</si>
  <si>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</si>
  <si>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</si>
  <si>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</si>
  <si>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</si>
  <si>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</si>
  <si>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</si>
  <si>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</si>
  <si>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</si>
  <si>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</si>
  <si>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</si>
  <si>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</si>
  <si>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</si>
  <si>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</si>
  <si>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</si>
  <si>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</si>
  <si>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</si>
  <si>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</si>
  <si>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</si>
  <si>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</si>
  <si>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</si>
  <si>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</si>
  <si>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</si>
  <si>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</si>
  <si>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</si>
  <si>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</si>
  <si>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</si>
  <si>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</si>
  <si>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</si>
  <si>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</si>
  <si>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</si>
  <si>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</si>
  <si>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</si>
  <si>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</si>
  <si>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</si>
  <si>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</si>
  <si>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</si>
  <si>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</si>
  <si>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</si>
  <si>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</si>
  <si>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</si>
  <si>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</si>
  <si>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</si>
  <si>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</si>
  <si>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</si>
  <si>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</si>
  <si>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</si>
  <si>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</si>
  <si>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</si>
  <si>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</si>
  <si>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</si>
  <si>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</si>
  <si>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</si>
  <si>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</si>
  <si>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</si>
  <si>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</si>
  <si>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</si>
  <si>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</si>
  <si>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</si>
  <si>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</si>
  <si>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</si>
  <si>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</si>
  <si>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</si>
  <si>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</si>
  <si>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</si>
  <si>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</si>
  <si>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</si>
  <si>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</si>
  <si>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</si>
  <si>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</si>
  <si>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</si>
  <si>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</si>
  <si>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</si>
  <si>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</si>
  <si>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</si>
  <si>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</si>
  <si>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</si>
  <si>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</si>
  <si>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</si>
  <si>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</si>
  <si>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</si>
  <si>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</si>
  <si>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</si>
  <si>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</si>
  <si>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</si>
  <si>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</si>
  <si>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</si>
  <si>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</si>
  <si>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</si>
  <si>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</si>
  <si>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</si>
  <si>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</si>
  <si>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</si>
  <si>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</si>
  <si>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</si>
  <si>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</si>
  <si>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</si>
  <si>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</si>
  <si>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</si>
  <si>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</si>
  <si>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</si>
  <si>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</si>
  <si>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</si>
  <si>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</si>
  <si>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</si>
  <si>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</si>
  <si>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</si>
  <si>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</si>
  <si>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</si>
  <si>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</si>
  <si>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</si>
  <si>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</si>
  <si>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</si>
  <si>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</si>
  <si>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</si>
  <si>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</si>
  <si>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</si>
  <si>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</si>
  <si>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</si>
  <si>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</si>
  <si>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</si>
  <si>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</si>
  <si>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</si>
  <si>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</si>
  <si>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</si>
  <si>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</si>
  <si>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</si>
  <si>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</si>
  <si>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</si>
  <si>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</si>
  <si>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</si>
  <si>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</si>
  <si>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</si>
  <si>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</si>
  <si>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</si>
  <si>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</si>
  <si>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</si>
  <si>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</si>
  <si>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</si>
  <si>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</si>
  <si>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</si>
  <si>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</si>
  <si>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</si>
  <si>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</si>
  <si>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</si>
  <si>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</si>
  <si>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</si>
  <si>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</si>
  <si>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</si>
  <si>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</si>
  <si>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</si>
  <si>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</si>
  <si>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</si>
  <si>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</si>
  <si>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</si>
  <si>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</si>
  <si>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</si>
  <si>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</si>
  <si>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</si>
  <si>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</si>
  <si>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</si>
  <si>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</si>
  <si>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</si>
  <si>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</si>
  <si>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</si>
  <si>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</si>
  <si>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</si>
  <si>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</si>
  <si>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</si>
  <si>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</si>
  <si>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</si>
  <si>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</si>
  <si>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</si>
  <si>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</si>
  <si>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</si>
  <si>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</si>
  <si>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</si>
  <si>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</si>
  <si>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</si>
  <si>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</si>
  <si>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</si>
  <si>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</si>
  <si>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</si>
  <si>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</si>
  <si>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</si>
  <si>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</si>
  <si>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</si>
  <si>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</si>
  <si>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</si>
  <si>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</si>
  <si>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</si>
  <si>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</si>
  <si>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</si>
  <si>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</si>
  <si>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</si>
  <si>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</si>
  <si>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</si>
  <si>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</si>
  <si>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</si>
  <si>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</si>
  <si>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</si>
  <si>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</si>
  <si>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</si>
  <si>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</si>
  <si>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</si>
  <si>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</si>
  <si>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</si>
  <si>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</si>
  <si>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</si>
  <si>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</si>
  <si>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</si>
  <si>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</si>
  <si>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</si>
  <si>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</si>
  <si>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</si>
  <si>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</si>
  <si>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</si>
  <si>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</si>
  <si>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</si>
  <si>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</si>
  <si>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</si>
  <si>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</si>
  <si>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</si>
  <si>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</si>
  <si>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</si>
  <si>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</si>
  <si>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</si>
  <si>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</si>
  <si>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</si>
  <si>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</si>
  <si>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</si>
  <si>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</si>
  <si>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</si>
  <si>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</si>
  <si>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</si>
  <si>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</si>
  <si>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</si>
  <si>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</si>
  <si>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</si>
  <si>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</si>
  <si>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</si>
  <si>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</si>
  <si>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</si>
  <si>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</si>
  <si>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</si>
  <si>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</si>
  <si>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</si>
  <si>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</si>
  <si>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</si>
  <si>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</si>
  <si>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</si>
  <si>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</si>
  <si>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</si>
  <si>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</si>
  <si>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</si>
  <si>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</si>
  <si>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</si>
  <si>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</si>
  <si>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</si>
  <si>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</si>
  <si>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</si>
  <si>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</si>
  <si>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</si>
  <si>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</si>
  <si>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</si>
  <si>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</si>
  <si>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</si>
  <si>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</si>
  <si>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</si>
  <si>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</si>
  <si>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</si>
  <si>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</si>
  <si>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</si>
  <si>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</si>
  <si>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</si>
  <si>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</si>
  <si>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</si>
  <si>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</si>
  <si>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</si>
  <si>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</si>
  <si>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</si>
  <si>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</si>
  <si>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</si>
  <si>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</si>
  <si>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</si>
  <si>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</si>
  <si>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</si>
  <si>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</si>
  <si>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</si>
  <si>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</si>
  <si>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</si>
  <si>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</si>
  <si>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</si>
  <si>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</si>
  <si>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</si>
  <si>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</si>
  <si>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</si>
  <si>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</si>
  <si>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</si>
  <si>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</si>
  <si>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</si>
  <si>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</si>
  <si>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</si>
  <si>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</si>
  <si>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</si>
  <si>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</si>
  <si>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</si>
  <si>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</si>
  <si>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</si>
  <si>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</si>
  <si>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</si>
  <si>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</si>
  <si>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</si>
  <si>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</si>
  <si>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</si>
  <si>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</si>
  <si>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</si>
  <si>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</si>
  <si>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</si>
  <si>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</si>
  <si>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</si>
  <si>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</si>
  <si>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</si>
  <si>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</si>
  <si>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</si>
  <si>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</si>
  <si>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</si>
  <si>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</si>
  <si>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</si>
  <si>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</si>
  <si>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</si>
  <si>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</si>
  <si>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</si>
  <si>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</si>
  <si>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</si>
  <si>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</si>
  <si>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</si>
  <si>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</si>
  <si>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</si>
  <si>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</si>
  <si>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</si>
  <si>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</si>
  <si>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</si>
  <si>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</si>
  <si>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</si>
  <si>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</si>
  <si>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</si>
  <si>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</si>
  <si>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</si>
  <si>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</si>
  <si>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</si>
  <si>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</si>
  <si>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</si>
  <si>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</si>
  <si>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</si>
  <si>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</si>
  <si>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</si>
  <si>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</si>
  <si>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</si>
  <si>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</si>
  <si>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</si>
  <si>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</si>
  <si>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</si>
  <si>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</si>
  <si>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</si>
  <si>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</si>
  <si>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</si>
  <si>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</si>
  <si>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</si>
  <si>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</si>
  <si>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</si>
  <si>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</si>
  <si>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</si>
  <si>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</si>
  <si>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</si>
  <si>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</si>
  <si>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</si>
  <si>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</si>
  <si>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</si>
  <si>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</si>
  <si>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</si>
  <si>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</si>
  <si>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</si>
  <si>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</si>
  <si>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</si>
  <si>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</si>
  <si>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</si>
  <si>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</si>
  <si>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</si>
  <si>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</si>
  <si>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</si>
  <si>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</si>
  <si>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</si>
  <si>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</si>
  <si>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</si>
  <si>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</si>
  <si>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</si>
  <si>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</si>
  <si>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</si>
  <si>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</si>
  <si>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</si>
  <si>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</si>
  <si>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</si>
  <si>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</si>
  <si>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</si>
  <si>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</si>
  <si>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</si>
  <si>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</si>
  <si>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</si>
  <si>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</si>
  <si>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</si>
  <si>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</si>
  <si>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</si>
  <si>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</si>
  <si>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</si>
  <si>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</si>
  <si>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</si>
  <si>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</si>
  <si>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</si>
  <si>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</si>
  <si>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</si>
  <si>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</si>
  <si>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</si>
  <si>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</si>
  <si>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</si>
  <si>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</si>
  <si>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</si>
  <si>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</si>
  <si>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</si>
  <si>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</si>
  <si>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</si>
  <si>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</si>
  <si>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</si>
  <si>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</si>
  <si>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</si>
  <si>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</si>
  <si>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</si>
  <si>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</si>
  <si>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</si>
  <si>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</si>
  <si>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</si>
  <si>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</si>
  <si>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</si>
  <si>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</si>
  <si>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</si>
  <si>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</si>
  <si>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</si>
  <si>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</si>
  <si>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</si>
  <si>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</si>
  <si>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</si>
  <si>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</si>
  <si>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</si>
  <si>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</si>
  <si>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</si>
  <si>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</si>
  <si>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</si>
  <si>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</si>
  <si>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</si>
  <si>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</si>
  <si>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</si>
  <si>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</si>
  <si>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</si>
  <si>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</si>
  <si>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</si>
  <si>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</si>
  <si>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</si>
  <si>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</si>
  <si>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</si>
  <si>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</si>
  <si>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</si>
  <si>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</si>
  <si>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</si>
  <si>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</si>
  <si>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</si>
  <si>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</si>
  <si>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</si>
  <si>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</si>
  <si>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</si>
  <si>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</si>
  <si>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</si>
  <si>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</si>
  <si>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</si>
  <si>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</si>
  <si>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</si>
  <si>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</si>
  <si>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</si>
  <si>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</si>
  <si>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</si>
  <si>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</si>
  <si>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</si>
  <si>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</si>
  <si>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</si>
  <si>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</si>
  <si>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</si>
  <si>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</si>
  <si>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</si>
  <si>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</si>
  <si>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</si>
  <si>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</si>
  <si>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</si>
  <si>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</si>
  <si>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</si>
  <si>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</si>
  <si>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</si>
  <si>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</si>
  <si>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</si>
  <si>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</si>
  <si>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</si>
  <si>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</si>
  <si>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</si>
  <si>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</si>
  <si>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</si>
  <si>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</si>
  <si>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</si>
  <si>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</si>
  <si>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</si>
  <si>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</si>
  <si>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</si>
  <si>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</si>
  <si>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</si>
  <si>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</si>
  <si>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</si>
  <si>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</si>
  <si>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</si>
  <si>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</si>
  <si>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</si>
  <si>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</si>
  <si>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</si>
  <si>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</si>
  <si>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</si>
  <si>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</si>
  <si>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</si>
  <si>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</si>
  <si>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</si>
  <si>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</si>
  <si>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</si>
  <si>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</si>
  <si>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</si>
  <si>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</si>
  <si>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</si>
  <si>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</si>
  <si>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</si>
  <si>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</si>
  <si>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</si>
  <si>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</si>
  <si>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</si>
  <si>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</si>
  <si>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</si>
  <si>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</si>
  <si>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</si>
  <si>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</si>
  <si>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</si>
  <si>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</si>
  <si>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</si>
  <si>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</si>
  <si>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</si>
  <si>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</si>
  <si>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</si>
  <si>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</si>
  <si>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</si>
  <si>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</si>
  <si>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</si>
  <si>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</si>
  <si>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</si>
  <si>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</si>
  <si>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</si>
  <si>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</si>
  <si>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</si>
  <si>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</si>
  <si>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</si>
  <si>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</si>
  <si>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</si>
  <si>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</si>
  <si>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</si>
  <si>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</si>
  <si>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</si>
  <si>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</si>
  <si>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</si>
  <si>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</si>
  <si>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</si>
  <si>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</si>
  <si>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</si>
  <si>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</si>
  <si>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</si>
  <si>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</si>
  <si>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</si>
  <si>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</si>
  <si>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</si>
  <si>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</si>
  <si>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</si>
  <si>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</si>
  <si>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</si>
  <si>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</si>
  <si>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</si>
  <si>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</si>
  <si>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</si>
  <si>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</si>
  <si>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</si>
  <si>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</si>
  <si>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</si>
  <si>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</si>
  <si>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</si>
  <si>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</si>
  <si>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</si>
  <si>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</si>
  <si>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</si>
  <si>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</si>
  <si>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</si>
  <si>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</si>
  <si>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</si>
  <si>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</si>
  <si>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</si>
  <si>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</si>
  <si>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</si>
  <si>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</si>
  <si>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</si>
  <si>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</si>
  <si>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</si>
  <si>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</si>
  <si>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</si>
  <si>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</si>
  <si>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</si>
  <si>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</si>
  <si>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</si>
  <si>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</si>
  <si>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</si>
  <si>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</si>
  <si>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</si>
  <si>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</si>
  <si>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</si>
  <si>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</si>
  <si>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</si>
  <si>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</si>
  <si>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</si>
  <si>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</si>
  <si>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</si>
  <si>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</si>
  <si>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</si>
  <si>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</si>
  <si>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</si>
  <si>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</si>
  <si>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</si>
  <si>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</si>
  <si>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</si>
  <si>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</si>
  <si>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</si>
  <si>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</si>
  <si>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</si>
  <si>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</si>
  <si>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</si>
  <si>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</si>
  <si>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</si>
  <si>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</si>
  <si>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</si>
  <si>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</si>
  <si>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</si>
  <si>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</si>
  <si>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</si>
  <si>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</si>
  <si>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</si>
  <si>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</si>
  <si>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</si>
  <si>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</si>
  <si>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</si>
  <si>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</si>
  <si>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</si>
  <si>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</si>
  <si>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</si>
  <si>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</si>
  <si>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</si>
  <si>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</si>
  <si>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</si>
  <si>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</si>
  <si>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</si>
  <si>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</si>
  <si>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</si>
  <si>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</si>
  <si>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</si>
  <si>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</si>
  <si>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</si>
  <si>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</si>
  <si>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</si>
  <si>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</si>
  <si>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</si>
  <si>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</si>
  <si>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</si>
  <si>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</si>
  <si>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</si>
  <si>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</si>
  <si>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</si>
  <si>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</si>
  <si>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</si>
  <si>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</si>
  <si>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</si>
  <si>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</si>
  <si>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</si>
  <si>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</si>
  <si>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</si>
  <si>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</si>
  <si>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</si>
  <si>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</si>
  <si>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</si>
  <si>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</si>
  <si>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</si>
  <si>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</si>
  <si>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</si>
  <si>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</si>
  <si>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</si>
  <si>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</si>
  <si>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</si>
  <si>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</si>
  <si>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</si>
  <si>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</si>
  <si>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</si>
  <si>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</si>
  <si>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</si>
  <si>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</si>
  <si>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</si>
  <si>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</si>
  <si>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</si>
  <si>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</si>
  <si>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</si>
  <si>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</si>
  <si>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</si>
  <si>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</si>
  <si>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</si>
  <si>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</si>
  <si>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</si>
  <si>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</si>
  <si>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</si>
  <si>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</si>
  <si>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</si>
  <si>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</si>
  <si>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</si>
  <si>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</si>
  <si>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</si>
  <si>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</si>
  <si>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</si>
  <si>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</si>
  <si>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</si>
  <si>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</si>
  <si>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</si>
  <si>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</si>
  <si>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</si>
  <si>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</si>
  <si>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</si>
  <si>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</si>
  <si>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</si>
  <si>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</si>
  <si>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</si>
  <si>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</si>
  <si>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</si>
  <si>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</si>
  <si>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</si>
  <si>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</si>
  <si>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</si>
  <si>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</si>
  <si>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</si>
  <si>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</si>
  <si>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</si>
  <si>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</si>
  <si>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</si>
  <si>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</si>
  <si>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</si>
  <si>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</si>
  <si>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</si>
  <si>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</si>
  <si>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</si>
  <si>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</si>
  <si>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</si>
  <si>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</si>
  <si>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</si>
  <si>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</si>
  <si>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</si>
  <si>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</si>
  <si>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</si>
  <si>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</si>
  <si>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</si>
  <si>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</si>
  <si>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</si>
  <si>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</si>
  <si>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</si>
  <si>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</si>
  <si>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</si>
  <si>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</si>
  <si>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</si>
  <si>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</si>
  <si>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</si>
  <si>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</si>
  <si>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</si>
  <si>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</si>
  <si>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</si>
  <si>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</si>
  <si>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</si>
  <si>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</si>
  <si>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</si>
  <si>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</si>
  <si>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</si>
  <si>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</si>
  <si>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</si>
  <si>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</si>
  <si>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</si>
  <si>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</si>
  <si>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</si>
  <si>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</si>
  <si>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</si>
  <si>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</si>
  <si>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</si>
  <si>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</si>
  <si>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</si>
  <si>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</si>
  <si>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</si>
  <si>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</si>
  <si>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</si>
  <si>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</si>
  <si>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</si>
  <si>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</si>
  <si>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</si>
  <si>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</si>
  <si>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</si>
  <si>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</si>
  <si>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</si>
  <si>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</si>
  <si>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</si>
  <si>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</si>
  <si>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</si>
  <si>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</si>
  <si>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</si>
  <si>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</si>
  <si>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</si>
  <si>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</si>
  <si>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</si>
  <si>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</si>
  <si>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</si>
  <si>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</si>
  <si>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</si>
  <si>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</si>
  <si>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</si>
  <si>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</si>
  <si>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</si>
  <si>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</si>
  <si>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</si>
  <si>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</si>
  <si>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</si>
  <si>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</si>
  <si>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</si>
  <si>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</si>
  <si>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</si>
  <si>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</si>
  <si>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</si>
  <si>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</si>
  <si>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</si>
  <si>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</si>
  <si>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</si>
  <si>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</si>
  <si>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</si>
  <si>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</si>
  <si>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</si>
  <si>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</si>
  <si>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</si>
  <si>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</si>
  <si>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</si>
  <si>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</si>
  <si>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</si>
  <si>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</si>
  <si>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</si>
  <si>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</si>
  <si>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</si>
  <si>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</si>
  <si>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</si>
  <si>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</si>
  <si>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</si>
  <si>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</si>
  <si>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</si>
  <si>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</si>
  <si>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</si>
  <si>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</si>
  <si>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</si>
  <si>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</si>
  <si>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</si>
  <si>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</si>
  <si>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</si>
  <si>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</si>
  <si>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</si>
  <si>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</si>
  <si>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</si>
  <si>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</si>
  <si>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</si>
  <si>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</si>
  <si>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</si>
  <si>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</si>
  <si>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</si>
  <si>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</si>
  <si>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</si>
  <si>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</si>
  <si>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</si>
  <si>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</si>
  <si>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</si>
  <si>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</si>
  <si>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</si>
  <si>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</si>
  <si>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</si>
  <si>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</si>
  <si>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</si>
  <si>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</si>
  <si>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</si>
  <si>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</si>
  <si>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</si>
  <si>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</si>
  <si>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</si>
  <si>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</si>
  <si>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</si>
  <si>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</si>
  <si>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</si>
  <si>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</si>
  <si>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</si>
  <si>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</si>
  <si>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</si>
  <si>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</si>
  <si>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</si>
  <si>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</si>
  <si>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</si>
  <si>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</si>
  <si>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</si>
  <si>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</si>
  <si>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</si>
  <si>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</si>
  <si>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</si>
  <si>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</si>
  <si>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</si>
  <si>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</si>
  <si>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</si>
  <si>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</si>
  <si>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</si>
  <si>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</si>
  <si>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</si>
  <si>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</si>
  <si>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</si>
  <si>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</si>
  <si>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</si>
  <si>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</si>
  <si>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</si>
  <si>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</si>
  <si>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</si>
  <si>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</si>
  <si>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</si>
  <si>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</si>
  <si>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</si>
  <si>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</si>
  <si>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</si>
  <si>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</si>
  <si>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</si>
  <si>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</si>
  <si>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</si>
  <si>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</si>
  <si>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</si>
  <si>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</si>
  <si>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</si>
  <si>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</si>
  <si>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</si>
  <si>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</si>
  <si>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</si>
  <si>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</si>
  <si>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</si>
  <si>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</si>
  <si>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</si>
  <si>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</si>
  <si>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</si>
  <si>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</si>
  <si>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</si>
  <si>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</si>
  <si>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</si>
  <si>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</si>
  <si>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</si>
  <si>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</si>
  <si>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</si>
  <si>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</si>
  <si>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</si>
  <si>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</si>
  <si>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</si>
  <si>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</si>
  <si>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</si>
  <si>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</si>
  <si>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</si>
  <si>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</si>
  <si>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</si>
  <si>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</si>
  <si>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</si>
  <si>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</si>
  <si>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</si>
  <si>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</si>
  <si>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</si>
  <si>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</si>
  <si>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</si>
  <si>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</si>
  <si>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</si>
  <si>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</si>
  <si>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</si>
  <si>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</si>
  <si>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</si>
  <si>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</si>
  <si>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</si>
  <si>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</si>
  <si>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</si>
  <si>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</si>
  <si>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</si>
  <si>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</si>
  <si>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</si>
  <si>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</si>
  <si>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</si>
  <si>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</si>
  <si>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</si>
  <si>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</si>
  <si>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</si>
  <si>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</si>
  <si>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</si>
  <si>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</si>
  <si>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</si>
  <si>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</si>
  <si>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</si>
  <si>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</si>
  <si>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</si>
  <si>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</si>
  <si>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</si>
  <si>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</si>
  <si>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</si>
  <si>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</si>
  <si>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</si>
  <si>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</si>
  <si>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</si>
  <si>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</si>
  <si>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</si>
  <si>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</si>
  <si>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</si>
  <si>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</si>
  <si>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</si>
  <si>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</si>
  <si>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</si>
  <si>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</si>
  <si>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</si>
  <si>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</si>
  <si>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</si>
  <si>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</si>
  <si>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</si>
  <si>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</si>
  <si>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</si>
  <si>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</si>
  <si>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</si>
  <si>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</si>
  <si>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</si>
  <si>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</si>
  <si>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</si>
  <si>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</si>
  <si>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</si>
  <si>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</si>
  <si>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</si>
  <si>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</si>
  <si>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</si>
  <si>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</si>
  <si>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</si>
  <si>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</si>
  <si>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</si>
  <si>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</si>
  <si>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</si>
  <si>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</si>
  <si>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</si>
  <si>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</si>
  <si>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</si>
  <si>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</si>
  <si>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</si>
  <si>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</si>
  <si>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</si>
  <si>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</si>
  <si>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</si>
  <si>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</si>
  <si>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</si>
  <si>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</si>
  <si>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</si>
  <si>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</si>
  <si>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</si>
  <si>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</si>
  <si>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</si>
  <si>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</si>
  <si>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</si>
  <si>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</si>
  <si>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</si>
  <si>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</si>
  <si>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</si>
  <si>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</si>
  <si>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</si>
  <si>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</si>
  <si>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</si>
  <si>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</si>
  <si>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</si>
  <si>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</si>
  <si>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</si>
  <si>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</si>
  <si>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</si>
  <si>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</si>
  <si>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</si>
  <si>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</si>
  <si>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</si>
  <si>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</si>
  <si>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</si>
  <si>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</si>
  <si>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</si>
  <si>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</si>
  <si>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</si>
  <si>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</si>
  <si>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</si>
  <si>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</si>
  <si>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</si>
  <si>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</si>
  <si>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</si>
  <si>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</si>
  <si>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</si>
  <si>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</si>
  <si>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</si>
  <si>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</si>
  <si>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</si>
  <si>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</si>
  <si>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</si>
  <si>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</si>
  <si>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</si>
  <si>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</si>
  <si>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</si>
  <si>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</si>
  <si>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</si>
  <si>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</si>
  <si>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</si>
  <si>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</si>
  <si>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</si>
  <si>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</si>
  <si>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</si>
  <si>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</si>
  <si>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</si>
  <si>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</si>
  <si>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</si>
  <si>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</si>
  <si>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</si>
  <si>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</si>
  <si>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</si>
  <si>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</si>
  <si>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</si>
  <si>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</si>
  <si>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</si>
  <si>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</si>
  <si>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</si>
  <si>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</si>
  <si>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</si>
  <si>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</si>
  <si>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</si>
  <si>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</si>
  <si>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</si>
  <si>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</si>
  <si>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</si>
  <si>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</si>
  <si>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</si>
  <si>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</si>
  <si>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</si>
  <si>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</si>
  <si>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</si>
  <si>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</si>
  <si>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</si>
  <si>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</si>
  <si>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</si>
  <si>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</si>
  <si>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</si>
  <si>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</si>
  <si>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</si>
  <si>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</si>
  <si>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</si>
  <si>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</si>
  <si>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</si>
  <si>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</si>
  <si>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</si>
  <si>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</si>
  <si>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</si>
  <si>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</si>
  <si>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</si>
  <si>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</si>
  <si>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</si>
  <si>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</si>
  <si>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</si>
  <si>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</si>
  <si>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</si>
  <si>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</si>
  <si>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</si>
  <si>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</si>
  <si>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</si>
  <si>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</si>
  <si>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</si>
  <si>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</si>
  <si>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</si>
  <si>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</si>
  <si>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</si>
  <si>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</si>
  <si>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</si>
  <si>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</si>
  <si>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</si>
  <si>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</si>
  <si>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</si>
  <si>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</si>
  <si>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</si>
  <si>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</si>
  <si>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</si>
  <si>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</si>
  <si>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</si>
  <si>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</si>
  <si>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</si>
  <si>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</si>
  <si>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</si>
  <si>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</si>
  <si>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</si>
  <si>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</si>
  <si>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</si>
  <si>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</si>
  <si>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</si>
  <si>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</si>
  <si>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</si>
  <si>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</si>
  <si>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</si>
  <si>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</si>
  <si>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</si>
  <si>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</si>
  <si>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</si>
  <si>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</si>
  <si>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</si>
  <si>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</si>
  <si>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</si>
  <si>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</si>
  <si>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</si>
  <si>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</si>
  <si>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</si>
  <si>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</si>
  <si>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</si>
  <si>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</si>
  <si>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</si>
  <si>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</si>
  <si>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</si>
  <si>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</si>
  <si>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</si>
  <si>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</si>
  <si>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</si>
  <si>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</si>
  <si>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</si>
  <si>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</si>
  <si>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</si>
  <si>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</si>
  <si>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</si>
  <si>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</si>
  <si>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</si>
  <si>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</si>
  <si>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</si>
  <si>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</si>
  <si>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</si>
  <si>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</si>
  <si>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</si>
  <si>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</si>
  <si>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</si>
  <si>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</si>
  <si>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</si>
  <si>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</si>
  <si>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</si>
  <si>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</si>
  <si>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</si>
  <si>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</si>
  <si>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</si>
  <si>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</si>
  <si>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</si>
  <si>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</si>
  <si>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</si>
  <si>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</si>
  <si>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</si>
  <si>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</si>
  <si>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</si>
  <si>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</si>
  <si>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</si>
  <si>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</si>
  <si>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</si>
  <si>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</si>
  <si>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</si>
  <si>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</si>
  <si>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</si>
  <si>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</si>
  <si>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</si>
  <si>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</si>
  <si>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</si>
  <si>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</si>
  <si>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</si>
  <si>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</si>
  <si>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</si>
  <si>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</si>
  <si>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</si>
  <si>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</si>
  <si>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</si>
  <si>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</si>
  <si>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</si>
  <si>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</si>
  <si>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</si>
  <si>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</si>
  <si>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</si>
  <si>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</si>
  <si>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</si>
  <si>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</si>
  <si>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</si>
  <si>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</si>
  <si>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</si>
  <si>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</si>
  <si>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</si>
  <si>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</si>
  <si>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</si>
  <si>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</si>
  <si>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</si>
  <si>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</si>
  <si>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</si>
  <si>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</si>
  <si>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</si>
  <si>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</si>
  <si>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</si>
  <si>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</si>
  <si>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</si>
  <si>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</si>
  <si>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</si>
  <si>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</si>
  <si>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</si>
  <si>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</si>
  <si>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</si>
  <si>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</si>
  <si>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</si>
  <si>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</si>
  <si>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</si>
  <si>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</si>
  <si>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</si>
  <si>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</si>
  <si>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</si>
  <si>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</si>
  <si>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</si>
  <si>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</si>
  <si>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</si>
  <si>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</si>
  <si>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</si>
  <si>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</si>
  <si>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</si>
  <si>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</si>
  <si>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</si>
  <si>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</si>
  <si>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</si>
  <si>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</si>
  <si>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</si>
  <si>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</si>
  <si>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</si>
  <si>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</si>
  <si>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</si>
  <si>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</si>
  <si>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</si>
  <si>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</si>
  <si>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</si>
  <si>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</si>
  <si>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</si>
  <si>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</si>
  <si>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</si>
  <si>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</si>
  <si>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</si>
  <si>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</si>
  <si>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</si>
  <si>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</si>
  <si>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</si>
  <si>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</si>
  <si>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</si>
  <si>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</si>
  <si>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</si>
  <si>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</si>
  <si>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</si>
  <si>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</si>
  <si>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</si>
  <si>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</si>
  <si>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</si>
  <si>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</si>
  <si>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</si>
  <si>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</si>
  <si>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</si>
  <si>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</si>
  <si>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</si>
  <si>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</si>
  <si>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</si>
  <si>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</si>
  <si>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</si>
  <si>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</si>
  <si>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</si>
  <si>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</si>
  <si>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</si>
  <si>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</si>
  <si>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</si>
  <si>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</si>
  <si>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</si>
  <si>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</si>
  <si>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</si>
  <si>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</si>
  <si>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</si>
  <si>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</si>
  <si>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</si>
  <si>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</si>
  <si>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</si>
  <si>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</si>
  <si>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</si>
  <si>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</si>
  <si>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</si>
  <si>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</si>
  <si>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</si>
  <si>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</si>
  <si>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</si>
  <si>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</si>
  <si>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</si>
  <si>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</si>
  <si>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</si>
  <si>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</si>
  <si>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</si>
  <si>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</si>
  <si>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</si>
  <si>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</si>
  <si>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</si>
  <si>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</si>
  <si>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</si>
  <si>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</si>
  <si>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</si>
  <si>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</si>
  <si>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</si>
  <si>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</si>
  <si>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</si>
  <si>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</si>
  <si>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</si>
  <si>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</si>
  <si>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</si>
  <si>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</si>
  <si>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</si>
  <si>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</si>
  <si>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</si>
  <si>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</si>
  <si>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</si>
  <si>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</si>
  <si>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</si>
  <si>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</si>
  <si>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</si>
  <si>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</si>
  <si>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</si>
  <si>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</si>
  <si>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</si>
  <si>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</si>
  <si>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</si>
  <si>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</si>
  <si>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</si>
  <si>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</si>
  <si>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</si>
  <si>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</si>
  <si>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</si>
  <si>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</si>
  <si>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</si>
  <si>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</si>
  <si>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</si>
  <si>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</si>
  <si>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</si>
  <si>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</si>
  <si>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</si>
  <si>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</si>
  <si>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</si>
  <si>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</si>
  <si>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</si>
  <si>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</si>
  <si>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</si>
  <si>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</si>
  <si>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</si>
  <si>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</si>
  <si>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</si>
  <si>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</si>
  <si>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</si>
  <si>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</si>
  <si>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</si>
  <si>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</si>
  <si>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</si>
  <si>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</si>
  <si>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</si>
  <si>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</si>
  <si>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</si>
  <si>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</si>
  <si>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</si>
  <si>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</si>
  <si>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</si>
  <si>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</si>
  <si>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</si>
  <si>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</si>
  <si>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</si>
  <si>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</si>
  <si>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</si>
  <si>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</si>
  <si>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</si>
  <si>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</si>
  <si>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</si>
  <si>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</si>
  <si>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</si>
  <si>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</si>
  <si>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</si>
  <si>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</si>
  <si>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</si>
  <si>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</si>
  <si>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</si>
  <si>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</si>
  <si>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</si>
  <si>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</si>
  <si>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</si>
  <si>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</si>
  <si>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</si>
  <si>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</si>
  <si>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</si>
  <si>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</si>
  <si>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</si>
  <si>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</si>
  <si>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</si>
  <si>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</si>
  <si>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</si>
  <si>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</si>
  <si>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</si>
  <si>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</si>
  <si>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</si>
  <si>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</si>
  <si>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</si>
  <si>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</si>
  <si>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</si>
  <si>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</si>
  <si>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</si>
  <si>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</si>
  <si>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</si>
  <si>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</si>
  <si>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</si>
  <si>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</si>
  <si>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</si>
  <si>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</si>
  <si>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</si>
  <si>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</si>
  <si>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</si>
  <si>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</si>
  <si>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</si>
  <si>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</si>
  <si>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</si>
  <si>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</si>
  <si>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</si>
  <si>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</si>
  <si>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</si>
  <si>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</si>
  <si>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</si>
  <si>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</si>
  <si>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</si>
  <si>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</si>
  <si>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</si>
  <si>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</si>
  <si>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</si>
  <si>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</si>
  <si>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</si>
  <si>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</si>
  <si>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</si>
  <si>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</si>
  <si>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</si>
  <si>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</si>
  <si>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</si>
  <si>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</si>
  <si>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</si>
  <si>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</si>
  <si>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</si>
  <si>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</si>
  <si>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</si>
  <si>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</si>
  <si>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</si>
  <si>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</si>
  <si>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</si>
  <si>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</si>
  <si>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</si>
  <si>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</si>
  <si>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</si>
  <si>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</si>
  <si>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</si>
  <si>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</si>
  <si>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</si>
  <si>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</si>
  <si>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</si>
  <si>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</si>
  <si>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</si>
  <si>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</si>
  <si>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</si>
  <si>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</si>
  <si>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</si>
  <si>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</si>
  <si>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</si>
  <si>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</si>
  <si>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</si>
  <si>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</si>
  <si>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</si>
  <si>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</si>
  <si>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</si>
  <si>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</si>
  <si>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</si>
  <si>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</si>
  <si>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</si>
  <si>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</si>
  <si>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</si>
  <si>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</si>
  <si>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</si>
  <si>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</si>
  <si>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</si>
  <si>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</si>
  <si>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</si>
  <si>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</si>
  <si>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</si>
  <si>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</si>
  <si>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</si>
  <si>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</si>
  <si>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</si>
  <si>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</si>
  <si>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</si>
  <si>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</si>
  <si>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</si>
  <si>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</si>
  <si>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</si>
  <si>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</si>
  <si>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</si>
  <si>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</si>
  <si>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</si>
  <si>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</si>
  <si>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</si>
  <si>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</si>
  <si>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</si>
  <si>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</si>
  <si>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</si>
  <si>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</si>
  <si>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</si>
  <si>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</si>
  <si>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</si>
  <si>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</si>
  <si>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</si>
  <si>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</si>
  <si>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</si>
  <si>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</si>
  <si>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</si>
  <si>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</si>
  <si>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</si>
  <si>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</si>
  <si>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</si>
  <si>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</si>
  <si>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</si>
  <si>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</si>
  <si>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</si>
  <si>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</si>
  <si>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</si>
  <si>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</si>
  <si>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</si>
  <si>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</si>
  <si>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</si>
  <si>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</si>
  <si>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</si>
  <si>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</si>
  <si>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</si>
  <si>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</si>
  <si>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</si>
  <si>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</si>
  <si>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</si>
  <si>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</si>
  <si>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</si>
  <si>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</si>
  <si>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</si>
  <si>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</si>
  <si>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</si>
  <si>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</si>
  <si>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</si>
  <si>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</si>
  <si>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</si>
  <si>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</si>
  <si>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</si>
  <si>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</si>
  <si>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</si>
  <si>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</si>
  <si>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</si>
  <si>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</si>
  <si>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</si>
  <si>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</si>
  <si>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</si>
  <si>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</si>
  <si>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</si>
  <si>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</si>
  <si>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</si>
  <si>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</si>
  <si>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</si>
  <si>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</si>
  <si>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</si>
  <si>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</si>
  <si>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</si>
  <si>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</si>
  <si>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</si>
  <si>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</si>
  <si>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</si>
  <si>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</si>
  <si>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</si>
  <si>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</si>
  <si>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</si>
  <si>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</si>
  <si>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</si>
  <si>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</si>
  <si>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</si>
  <si>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</si>
  <si>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</si>
  <si>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</si>
  <si>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</si>
  <si>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</si>
  <si>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</si>
  <si>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</si>
  <si>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</si>
  <si>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</si>
  <si>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</si>
  <si>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</si>
  <si>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</si>
  <si>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</si>
  <si>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</si>
  <si>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</si>
  <si>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</si>
  <si>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</si>
  <si>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</si>
  <si>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</si>
  <si>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</si>
  <si>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</si>
  <si>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</si>
  <si>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</si>
  <si>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</si>
  <si>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</si>
  <si>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</si>
  <si>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</si>
  <si>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</si>
  <si>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</si>
  <si>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</si>
  <si>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</si>
  <si>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</si>
  <si>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</si>
  <si>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</si>
  <si>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</si>
  <si>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</si>
  <si>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</si>
  <si>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</si>
  <si>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</si>
  <si>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</si>
  <si>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</si>
  <si>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</si>
  <si>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</si>
  <si>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</si>
  <si>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</si>
  <si>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</si>
  <si>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</si>
  <si>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</si>
  <si>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</si>
  <si>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</si>
  <si>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</si>
  <si>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</si>
  <si>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</si>
  <si>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</si>
  <si>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</si>
  <si>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</si>
  <si>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</si>
  <si>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</si>
  <si>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</si>
  <si>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</si>
  <si>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</si>
  <si>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</si>
  <si>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</si>
  <si>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</si>
  <si>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</si>
  <si>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</si>
  <si>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</si>
  <si>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</si>
  <si>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</si>
  <si>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</si>
  <si>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</si>
  <si>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</si>
  <si>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</si>
  <si>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</si>
  <si>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</si>
  <si>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</si>
  <si>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</si>
  <si>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</si>
  <si>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</si>
  <si>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</si>
  <si>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</si>
  <si>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</si>
  <si>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</si>
  <si>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</si>
  <si>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</si>
  <si>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</si>
  <si>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</si>
  <si>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</si>
  <si>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</si>
  <si>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</si>
  <si>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</si>
  <si>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</si>
  <si>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</si>
  <si>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</si>
  <si>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</si>
  <si>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</si>
  <si>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</si>
  <si>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</si>
  <si>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</si>
  <si>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</si>
  <si>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</si>
  <si>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</si>
  <si>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</si>
  <si>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</si>
  <si>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</si>
  <si>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</si>
  <si>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</si>
  <si>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</si>
  <si>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</si>
  <si>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</si>
  <si>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</si>
  <si>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</si>
  <si>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</si>
  <si>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</si>
  <si>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</si>
  <si>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</si>
  <si>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</si>
  <si>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</si>
  <si>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</si>
  <si>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</si>
  <si>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</si>
  <si>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</si>
  <si>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</si>
  <si>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</si>
  <si>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</si>
  <si>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</si>
  <si>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</si>
  <si>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</si>
  <si>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</si>
  <si>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</si>
  <si>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</si>
  <si>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</si>
  <si>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</si>
  <si>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</si>
  <si>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</si>
  <si>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</si>
  <si>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</si>
  <si>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</si>
  <si>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</si>
  <si>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</si>
  <si>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</si>
  <si>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</si>
  <si>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</si>
  <si>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</si>
  <si>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</si>
  <si>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</si>
  <si>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</si>
  <si>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</si>
  <si>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</si>
  <si>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</si>
  <si>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</si>
  <si>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</si>
  <si>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</si>
  <si>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</si>
  <si>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</si>
  <si>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</si>
  <si>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</si>
  <si>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</si>
  <si>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</si>
  <si>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</si>
  <si>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</si>
  <si>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</si>
  <si>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</si>
  <si>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</si>
  <si>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</si>
  <si>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</si>
  <si>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</si>
  <si>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</si>
  <si>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</si>
  <si>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</si>
  <si>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</si>
  <si>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</si>
  <si>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</si>
  <si>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</si>
  <si>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</si>
  <si>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</si>
  <si>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</si>
  <si>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</si>
  <si>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</si>
  <si>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</si>
  <si>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</si>
  <si>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</si>
  <si>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</si>
  <si>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</si>
  <si>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</si>
  <si>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</si>
  <si>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</si>
  <si>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</si>
  <si>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</si>
  <si>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</si>
  <si>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</si>
  <si>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</si>
  <si>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</si>
  <si>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</si>
  <si>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</si>
  <si>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</si>
  <si>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</si>
  <si>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</si>
  <si>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</si>
  <si>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</si>
  <si>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</si>
  <si>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</si>
  <si>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</si>
  <si>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</si>
  <si>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</si>
  <si>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</si>
  <si>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</si>
  <si>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</si>
  <si>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</si>
  <si>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</si>
  <si>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</si>
  <si>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</si>
  <si>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</si>
  <si>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</si>
  <si>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</si>
  <si>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</si>
  <si>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</si>
  <si>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</si>
  <si>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</si>
  <si>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</si>
  <si>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</si>
  <si>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</si>
  <si>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</si>
  <si>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</si>
  <si>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</si>
  <si>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</si>
  <si>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</si>
  <si>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</si>
  <si>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</si>
  <si>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</si>
  <si>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</si>
  <si>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</si>
  <si>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</si>
  <si>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</si>
  <si>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</si>
  <si>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</si>
  <si>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</si>
  <si>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</si>
  <si>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</si>
  <si>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</si>
  <si>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</si>
  <si>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</si>
  <si>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</si>
  <si>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</si>
  <si>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</si>
  <si>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</si>
  <si>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</si>
  <si>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</si>
  <si>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</si>
  <si>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</si>
  <si>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</si>
  <si>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</si>
  <si>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</si>
  <si>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</si>
  <si>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</si>
  <si>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</si>
  <si>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</si>
  <si>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</si>
  <si>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</si>
  <si>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</si>
  <si>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</si>
  <si>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</si>
  <si>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</si>
  <si>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</si>
  <si>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</si>
  <si>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</si>
  <si>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</si>
  <si>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</si>
  <si>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</si>
  <si>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</si>
  <si>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</si>
  <si>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</si>
  <si>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</si>
  <si>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</si>
  <si>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</si>
  <si>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</si>
  <si>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</si>
  <si>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</si>
  <si>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</si>
  <si>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</si>
  <si>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</si>
  <si>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</si>
  <si>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</si>
  <si>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</si>
  <si>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</si>
  <si>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</si>
  <si>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</si>
  <si>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</si>
  <si>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</si>
  <si>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</si>
  <si>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</si>
  <si>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</si>
  <si>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</si>
  <si>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</si>
  <si>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</si>
  <si>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</si>
  <si>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</si>
  <si>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</si>
  <si>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</si>
  <si>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</si>
  <si>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</si>
  <si>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</si>
  <si>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</si>
  <si>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</si>
  <si>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</si>
  <si>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</si>
  <si>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</si>
  <si>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</si>
  <si>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</si>
  <si>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</si>
  <si>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</si>
  <si>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</si>
  <si>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</si>
  <si>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</si>
  <si>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</si>
  <si>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</si>
  <si>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</si>
  <si>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</si>
  <si>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</si>
  <si>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</si>
  <si>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</si>
  <si>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</si>
  <si>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</si>
  <si>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</si>
  <si>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</si>
  <si>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</si>
  <si>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</si>
  <si>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</si>
  <si>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</si>
  <si>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</si>
  <si>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</si>
  <si>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</si>
  <si>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</si>
  <si>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</si>
  <si>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</si>
  <si>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</si>
  <si>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</si>
  <si>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</si>
  <si>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</si>
  <si>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</si>
  <si>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</si>
  <si>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</si>
  <si>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</si>
  <si>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</si>
  <si>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</si>
  <si>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</si>
  <si>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</si>
  <si>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</si>
  <si>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</si>
  <si>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</si>
  <si>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</si>
  <si>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</si>
  <si>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</si>
  <si>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</si>
  <si>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</si>
  <si>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</si>
  <si>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</si>
  <si>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</si>
  <si>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</si>
  <si>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</si>
  <si>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</si>
  <si>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</si>
  <si>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</si>
  <si>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</si>
  <si>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</si>
  <si>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</si>
  <si>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</si>
  <si>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</si>
  <si>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</si>
  <si>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</si>
  <si>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</si>
  <si>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</si>
  <si>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</si>
  <si>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</si>
  <si>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</si>
  <si>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</si>
  <si>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</si>
  <si>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</si>
  <si>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</si>
  <si>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</si>
  <si>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</si>
  <si>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</si>
  <si>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</si>
  <si>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</si>
  <si>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</si>
  <si>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</si>
  <si>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</si>
  <si>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</si>
  <si>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</si>
  <si>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</si>
  <si>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</si>
  <si>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</si>
  <si>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</si>
  <si>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</si>
  <si>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</si>
  <si>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</si>
  <si>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</si>
  <si>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</si>
  <si>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</si>
  <si>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</si>
  <si>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</si>
  <si>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</si>
  <si>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</si>
  <si>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</si>
  <si>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</si>
  <si>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</si>
  <si>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</si>
  <si>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</si>
  <si>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</si>
  <si>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</si>
  <si>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</si>
  <si>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</si>
  <si>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</si>
  <si>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</si>
  <si>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</si>
  <si>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</si>
  <si>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</si>
  <si>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</si>
  <si>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</si>
  <si>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</si>
  <si>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</si>
  <si>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</si>
  <si>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</si>
  <si>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</si>
  <si>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</si>
  <si>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</si>
  <si>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</si>
  <si>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</si>
  <si>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</si>
  <si>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</si>
  <si>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</si>
  <si>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</si>
  <si>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</si>
  <si>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</si>
  <si>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</si>
  <si>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</si>
  <si>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</si>
  <si>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</si>
  <si>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</si>
  <si>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</si>
  <si>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</si>
  <si>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</si>
  <si>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</si>
  <si>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</si>
  <si>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</si>
  <si>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</si>
  <si>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</si>
  <si>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</si>
  <si>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</si>
  <si>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</si>
  <si>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</si>
  <si>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</si>
  <si>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</si>
  <si>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</si>
  <si>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</si>
  <si>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</si>
  <si>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</si>
  <si>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</si>
  <si>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</si>
  <si>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</si>
  <si>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</si>
  <si>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</si>
  <si>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</si>
  <si>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</si>
  <si>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</si>
  <si>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</si>
  <si>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</si>
  <si>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</si>
  <si>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</si>
  <si>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</si>
  <si>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</si>
  <si>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</si>
  <si>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</si>
  <si>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</si>
  <si>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</si>
  <si>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</si>
  <si>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</si>
  <si>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</si>
  <si>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</si>
  <si>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</si>
  <si>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</si>
  <si>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</si>
  <si>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</si>
  <si>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</si>
  <si>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</si>
  <si>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</si>
  <si>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</si>
  <si>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</si>
  <si>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</si>
  <si>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</si>
  <si>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</si>
  <si>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</si>
  <si>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</si>
  <si>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</si>
  <si>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</si>
  <si>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</si>
  <si>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</si>
  <si>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</si>
  <si>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</si>
  <si>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</si>
  <si>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</si>
  <si>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</si>
  <si>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</si>
  <si>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</si>
  <si>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</si>
  <si>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</si>
  <si>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</si>
  <si>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</si>
  <si>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</si>
  <si>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</si>
  <si>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</si>
  <si>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</si>
  <si>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</si>
  <si>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</si>
  <si>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</si>
  <si>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</si>
  <si>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</si>
  <si>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</si>
  <si>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</si>
  <si>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</si>
  <si>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</si>
  <si>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</si>
  <si>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</si>
  <si>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</si>
  <si>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</si>
  <si>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</si>
  <si>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</si>
  <si>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</si>
  <si>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</si>
  <si>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</si>
  <si>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</si>
  <si>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</si>
  <si>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</si>
  <si>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</si>
  <si>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</si>
  <si>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</si>
  <si>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</si>
  <si>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</si>
  <si>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</si>
  <si>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</si>
  <si>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</si>
  <si>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</si>
  <si>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</si>
  <si>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</si>
  <si>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</si>
  <si>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</si>
  <si>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</si>
  <si>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</si>
  <si>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</si>
  <si>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</si>
  <si>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</si>
  <si>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</si>
  <si>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</si>
  <si>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</si>
  <si>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</si>
  <si>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</si>
  <si>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</si>
  <si>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</si>
  <si>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</si>
  <si>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</si>
  <si>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</si>
  <si>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</si>
  <si>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</si>
  <si>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</si>
  <si>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</si>
  <si>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</si>
  <si>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</si>
  <si>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</si>
  <si>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</si>
  <si>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</si>
  <si>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</si>
  <si>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</si>
  <si>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</si>
  <si>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</si>
  <si>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</si>
  <si>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</si>
  <si>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</si>
  <si>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</si>
  <si>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</si>
  <si>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</si>
  <si>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</si>
  <si>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</si>
  <si>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</si>
  <si>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</si>
  <si>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</si>
  <si>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</si>
  <si>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</si>
  <si>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</si>
  <si>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</si>
  <si>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</si>
  <si>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</si>
  <si>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</si>
  <si>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</si>
  <si>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</si>
  <si>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</si>
  <si>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</si>
  <si>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</si>
  <si>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</si>
  <si>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</si>
  <si>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</si>
  <si>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</si>
  <si>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</si>
  <si>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</si>
  <si>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</si>
  <si>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</si>
  <si>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</si>
  <si>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</si>
  <si>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</si>
  <si>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</si>
  <si>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</si>
  <si>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</si>
  <si>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</si>
  <si>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</si>
  <si>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</si>
  <si>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</si>
  <si>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</si>
  <si>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</si>
  <si>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</si>
  <si>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</si>
  <si>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</si>
  <si>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</si>
  <si>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</si>
  <si>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</si>
  <si>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</si>
  <si>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</si>
  <si>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</si>
  <si>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</si>
  <si>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</si>
  <si>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</si>
  <si>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</si>
  <si>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</si>
  <si>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</si>
  <si>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</si>
  <si>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</si>
  <si>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</si>
  <si>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</si>
  <si>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</si>
  <si>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</si>
  <si>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</si>
  <si>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</si>
  <si>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</si>
  <si>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</si>
  <si>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</si>
  <si>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</si>
  <si>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</si>
  <si>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</si>
  <si>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</si>
  <si>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</si>
  <si>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</si>
  <si>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</si>
  <si>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</si>
  <si>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</si>
  <si>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</si>
  <si>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</si>
  <si>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</si>
  <si>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</si>
  <si>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</si>
  <si>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</si>
  <si>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</si>
  <si>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</si>
  <si>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</si>
  <si>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</si>
  <si>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</si>
  <si>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</si>
  <si>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</si>
  <si>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</si>
  <si>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</si>
  <si>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</si>
  <si>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</si>
  <si>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</si>
  <si>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</si>
  <si>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</si>
  <si>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</si>
  <si>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</si>
  <si>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</si>
  <si>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</si>
  <si>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</si>
  <si>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</si>
  <si>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</si>
  <si>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</si>
  <si>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</si>
  <si>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</si>
  <si>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</si>
  <si>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</si>
  <si>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</si>
  <si>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</si>
  <si>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</si>
  <si>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</si>
  <si>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</si>
  <si>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</si>
  <si>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</si>
  <si>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</si>
  <si>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</si>
  <si>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</si>
  <si>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</si>
  <si>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</si>
  <si>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</si>
  <si>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</si>
  <si>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</si>
  <si>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</si>
  <si>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</si>
  <si>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</si>
  <si>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</si>
  <si>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</si>
  <si>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</si>
  <si>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</si>
  <si>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</si>
  <si>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</si>
  <si>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</si>
  <si>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</si>
  <si>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</si>
  <si>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</si>
  <si>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</si>
  <si>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</si>
  <si>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</si>
  <si>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</si>
  <si>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</si>
  <si>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</si>
  <si>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</si>
  <si>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</si>
  <si>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</si>
  <si>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</si>
  <si>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</si>
  <si>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</si>
  <si>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</si>
  <si>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</si>
  <si>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</si>
  <si>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</si>
  <si>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</si>
  <si>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</si>
  <si>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</si>
  <si>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</si>
  <si>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</si>
  <si>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</si>
  <si>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</si>
  <si>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</si>
  <si>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</si>
  <si>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</si>
  <si>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</si>
  <si>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</si>
  <si>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</si>
  <si>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</si>
  <si>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</si>
  <si>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</si>
  <si>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</si>
  <si>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</si>
  <si>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</si>
  <si>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</si>
  <si>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</si>
  <si>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</si>
  <si>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</si>
  <si>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</si>
  <si>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</si>
  <si>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</si>
  <si>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</si>
  <si>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</si>
  <si>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</si>
  <si>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</si>
  <si>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</si>
  <si>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</si>
  <si>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</si>
  <si>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</si>
  <si>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</si>
  <si>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</si>
  <si>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</si>
  <si>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</si>
  <si>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</si>
  <si>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</si>
  <si>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</si>
  <si>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</si>
  <si>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</si>
  <si>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</si>
  <si>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</si>
  <si>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</si>
  <si>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</si>
  <si>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</si>
  <si>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</si>
  <si>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</si>
  <si>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</si>
  <si>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</si>
  <si>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</si>
  <si>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</si>
  <si>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</si>
  <si>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</si>
  <si>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</si>
  <si>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</si>
  <si>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</si>
  <si>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</si>
  <si>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</si>
  <si>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</si>
  <si>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</si>
  <si>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</si>
  <si>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</si>
  <si>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</si>
  <si>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</si>
  <si>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</si>
  <si>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</si>
  <si>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</si>
  <si>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</si>
  <si>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</si>
  <si>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</si>
  <si>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</si>
  <si>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</si>
  <si>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</si>
  <si>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</si>
  <si>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</si>
  <si>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</si>
  <si>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</si>
  <si>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</si>
  <si>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</si>
  <si>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</si>
  <si>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</si>
  <si>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</si>
  <si>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</si>
  <si>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</si>
  <si>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</si>
  <si>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</si>
  <si>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</si>
  <si>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</si>
  <si>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</si>
  <si>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</si>
  <si>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</si>
  <si>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</si>
  <si>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</si>
  <si>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</si>
  <si>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</si>
  <si>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</si>
  <si>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</si>
  <si>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</si>
  <si>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</si>
  <si>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</si>
  <si>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</si>
  <si>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</si>
  <si>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</si>
  <si>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</si>
  <si>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</si>
  <si>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</si>
  <si>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</si>
  <si>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</si>
  <si>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</si>
  <si>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</si>
  <si>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</si>
  <si>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</si>
  <si>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</si>
  <si>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</si>
  <si>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</si>
  <si>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</si>
  <si>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</si>
  <si>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</si>
  <si>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</si>
  <si>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</si>
  <si>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</si>
  <si>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</si>
  <si>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</si>
  <si>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</si>
  <si>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</si>
  <si>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</si>
  <si>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</si>
  <si>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</si>
  <si>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</si>
  <si>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</si>
  <si>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</si>
  <si>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</si>
  <si>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</si>
  <si>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</si>
  <si>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</si>
  <si>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</si>
  <si>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</si>
  <si>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</si>
  <si>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</si>
  <si>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</si>
  <si>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</si>
  <si>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</si>
  <si>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</si>
  <si>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</si>
  <si>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</si>
  <si>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</si>
  <si>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</si>
  <si>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</si>
  <si>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</si>
  <si>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</si>
  <si>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</si>
  <si>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</si>
  <si>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</si>
  <si>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</si>
  <si>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</si>
  <si>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</si>
  <si>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</si>
  <si>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</si>
  <si>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</si>
  <si>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</si>
  <si>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</si>
  <si>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</si>
  <si>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</si>
  <si>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</si>
  <si>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</si>
  <si>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</si>
  <si>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</si>
  <si>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</si>
  <si>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</si>
  <si>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</si>
  <si>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</si>
  <si>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</si>
  <si>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</si>
  <si>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</si>
  <si>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</si>
  <si>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</si>
  <si>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</si>
  <si>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</si>
  <si>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</si>
  <si>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</si>
  <si>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</si>
  <si>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</si>
  <si>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</si>
  <si>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</si>
  <si>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</si>
  <si>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</si>
  <si>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</si>
  <si>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</si>
  <si>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</si>
  <si>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</si>
  <si>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</si>
  <si>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</si>
  <si>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</si>
  <si>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</si>
  <si>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</si>
  <si>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</si>
  <si>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</si>
  <si>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</si>
  <si>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</si>
  <si>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</si>
  <si>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</si>
  <si>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</si>
  <si>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</si>
  <si>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</si>
  <si>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</si>
  <si>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</si>
  <si>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</si>
  <si>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</si>
  <si>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</si>
  <si>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</si>
  <si>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</si>
  <si>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</si>
  <si>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</si>
  <si>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</si>
  <si>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</si>
  <si>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</si>
  <si>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</si>
  <si>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</si>
  <si>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</si>
  <si>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</si>
  <si>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</si>
  <si>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</si>
  <si>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</si>
  <si>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</si>
  <si>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</si>
  <si>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</si>
  <si>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</si>
  <si>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</si>
  <si>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</si>
  <si>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</si>
  <si>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</si>
  <si>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</si>
  <si>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</si>
  <si>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</si>
  <si>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</si>
  <si>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</si>
  <si>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</si>
  <si>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</si>
  <si>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</si>
  <si>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</si>
  <si>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</si>
  <si>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</si>
  <si>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</si>
  <si>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</si>
  <si>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</si>
  <si>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</si>
  <si>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</si>
  <si>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</si>
  <si>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</si>
  <si>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</si>
  <si>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</si>
  <si>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</si>
  <si>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</si>
  <si>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</si>
  <si>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</si>
  <si>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</si>
  <si>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</si>
  <si>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</si>
  <si>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</si>
  <si>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</si>
  <si>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</si>
  <si>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</si>
  <si>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</si>
  <si>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</si>
  <si>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</si>
  <si>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</si>
  <si>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</si>
  <si>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</si>
  <si>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</si>
  <si>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</si>
  <si>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</si>
  <si>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</si>
  <si>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</si>
  <si>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</si>
  <si>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</si>
  <si>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</si>
  <si>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</si>
  <si>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</si>
  <si>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</si>
  <si>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</si>
  <si>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</si>
  <si>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</si>
  <si>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</si>
  <si>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</si>
  <si>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</si>
  <si>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</si>
  <si>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</si>
  <si>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</si>
  <si>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</si>
  <si>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</si>
  <si>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</si>
  <si>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</si>
  <si>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</si>
  <si>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</si>
  <si>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</si>
  <si>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</si>
  <si>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</si>
  <si>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</si>
  <si>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</si>
  <si>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</si>
  <si>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</si>
  <si>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</si>
  <si>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</si>
  <si>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</si>
  <si>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</si>
  <si>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</si>
  <si>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</si>
  <si>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</si>
  <si>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</si>
  <si>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</si>
  <si>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</si>
  <si>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</si>
  <si>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</si>
  <si>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</si>
  <si>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</si>
  <si>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</si>
  <si>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</si>
  <si>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</si>
  <si>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</si>
  <si>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</si>
  <si>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</si>
  <si>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</si>
  <si>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</si>
  <si>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</si>
  <si>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</si>
  <si>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</si>
  <si>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</si>
  <si>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</si>
  <si>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</si>
  <si>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</si>
  <si>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</si>
  <si>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</si>
  <si>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</si>
  <si>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</si>
  <si>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</si>
  <si>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</si>
  <si>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</si>
  <si>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</si>
  <si>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</si>
  <si>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</si>
  <si>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</si>
  <si>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</si>
  <si>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</si>
  <si>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</si>
  <si>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</si>
  <si>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</si>
  <si>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</si>
  <si>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</si>
  <si>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</si>
  <si>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</si>
  <si>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</si>
  <si>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</si>
  <si>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</si>
  <si>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</si>
  <si>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</si>
  <si>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</si>
  <si>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</si>
  <si>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</si>
  <si>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</si>
  <si>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</si>
  <si>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</si>
  <si>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</si>
  <si>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</si>
  <si>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</si>
  <si>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</si>
  <si>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</si>
  <si>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</si>
  <si>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</si>
  <si>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</si>
  <si>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</si>
  <si>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</si>
  <si>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</si>
  <si>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</si>
  <si>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</si>
  <si>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</si>
  <si>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</si>
  <si>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</si>
  <si>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</si>
  <si>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</si>
  <si>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</si>
  <si>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</si>
  <si>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</si>
  <si>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</si>
  <si>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</si>
  <si>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</si>
  <si>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</si>
  <si>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</si>
  <si>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</si>
  <si>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</si>
  <si>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</si>
  <si>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</si>
  <si>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</si>
  <si>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</si>
  <si>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</si>
  <si>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</si>
  <si>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</si>
  <si>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</si>
  <si>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</si>
  <si>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</si>
  <si>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</si>
  <si>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</si>
  <si>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</si>
  <si>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</si>
  <si>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</si>
  <si>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</si>
  <si>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</si>
  <si>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</si>
  <si>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</si>
  <si>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</si>
  <si>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</si>
  <si>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</si>
  <si>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</si>
  <si>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</si>
  <si>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</si>
  <si>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</si>
  <si>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</si>
  <si>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</si>
  <si>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</si>
  <si>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</si>
  <si>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</si>
  <si>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</si>
  <si>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</si>
  <si>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</si>
  <si>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</si>
  <si>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</si>
  <si>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</si>
  <si>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</si>
  <si>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</si>
  <si>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</si>
  <si>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</si>
  <si>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</si>
  <si>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</si>
  <si>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</si>
  <si>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</si>
  <si>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</si>
  <si>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</si>
  <si>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</si>
  <si>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</si>
  <si>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</si>
  <si>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</si>
  <si>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</si>
  <si>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</si>
  <si>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</si>
  <si>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</si>
  <si>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</si>
  <si>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</si>
  <si>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</si>
  <si>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</si>
  <si>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</si>
  <si>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</si>
  <si>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</si>
  <si>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</si>
  <si>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</si>
  <si>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</si>
  <si>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</si>
  <si>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</si>
  <si>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</si>
  <si>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</si>
  <si>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</si>
  <si>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</si>
  <si>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</si>
  <si>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</si>
  <si>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</si>
  <si>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</si>
  <si>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</si>
  <si>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</si>
  <si>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</si>
  <si>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</si>
  <si>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</si>
  <si>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</si>
  <si>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</si>
  <si>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</si>
  <si>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</si>
  <si>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</si>
  <si>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</si>
  <si>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</si>
  <si>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</si>
  <si>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</si>
  <si>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</si>
  <si>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</si>
  <si>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</si>
  <si>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</si>
  <si>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</si>
  <si>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</si>
  <si>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</si>
  <si>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</si>
  <si>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</si>
  <si>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</si>
  <si>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</si>
  <si>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</si>
  <si>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</si>
  <si>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</si>
  <si>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</si>
  <si>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</si>
  <si>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</si>
  <si>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</si>
  <si>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</si>
  <si>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</si>
  <si>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</si>
  <si>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</si>
  <si>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</si>
  <si>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</si>
  <si>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</si>
  <si>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</si>
  <si>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</si>
  <si>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</si>
  <si>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</si>
  <si>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</si>
  <si>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</si>
  <si>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</si>
  <si>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</si>
  <si>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</si>
  <si>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</si>
  <si>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</si>
  <si>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</si>
  <si>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</si>
  <si>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</si>
  <si>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</si>
  <si>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</si>
  <si>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</si>
  <si>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</si>
  <si>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</si>
  <si>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</si>
  <si>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</si>
  <si>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</si>
  <si>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</si>
  <si>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</si>
  <si>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</si>
  <si>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</si>
  <si>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</si>
  <si>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</si>
  <si>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</si>
  <si>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</si>
  <si>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</si>
  <si>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</si>
  <si>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</si>
  <si>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</si>
  <si>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</si>
  <si>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</si>
  <si>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</si>
  <si>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</si>
  <si>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</si>
  <si>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</si>
  <si>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</si>
  <si>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</si>
  <si>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</si>
  <si>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</si>
  <si>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</si>
  <si>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</si>
  <si>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</si>
  <si>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</si>
  <si>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</si>
  <si>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</si>
  <si>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</si>
  <si>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</si>
  <si>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</si>
  <si>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</si>
  <si>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</si>
  <si>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</si>
  <si>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</si>
  <si>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</si>
  <si>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</si>
  <si>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</si>
  <si>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</si>
  <si>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</si>
  <si>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</si>
  <si>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</si>
  <si>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</si>
  <si>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</si>
  <si>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</si>
  <si>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</si>
  <si>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</si>
  <si>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</si>
  <si>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</si>
  <si>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</si>
  <si>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</si>
  <si>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</si>
  <si>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</si>
  <si>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</si>
  <si>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</si>
  <si>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</si>
  <si>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</si>
  <si>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</si>
  <si>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</si>
  <si>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</si>
  <si>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</si>
  <si>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</si>
  <si>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</si>
  <si>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</si>
  <si>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</si>
  <si>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</si>
  <si>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</si>
  <si>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</si>
  <si>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</si>
  <si>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</si>
  <si>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</si>
  <si>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</si>
  <si>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</si>
  <si>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</si>
  <si>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</si>
  <si>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</si>
  <si>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</si>
  <si>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</si>
  <si>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</si>
  <si>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</si>
  <si>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</si>
  <si>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</si>
  <si>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</si>
  <si>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</si>
  <si>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</si>
  <si>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</si>
  <si>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</si>
  <si>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</si>
  <si>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</si>
  <si>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</si>
  <si>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</si>
  <si>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</si>
  <si>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</si>
  <si>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</si>
  <si>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</si>
  <si>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</si>
  <si>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</si>
  <si>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</si>
  <si>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</si>
  <si>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</si>
  <si>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</si>
  <si>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</si>
  <si>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</si>
  <si>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</si>
  <si>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</si>
  <si>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</si>
  <si>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</si>
  <si>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</si>
  <si>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</si>
  <si>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</si>
  <si>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</si>
  <si>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</si>
  <si>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</si>
  <si>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</si>
  <si>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</si>
  <si>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</si>
  <si>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</si>
  <si>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</si>
  <si>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</si>
  <si>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</si>
  <si>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</si>
  <si>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</si>
  <si>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</si>
  <si>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</si>
  <si>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</si>
  <si>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</si>
  <si>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</si>
  <si>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</si>
  <si>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</si>
  <si>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</si>
  <si>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</si>
  <si>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</si>
  <si>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</si>
  <si>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</si>
  <si>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</si>
  <si>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</si>
  <si>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</si>
  <si>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</si>
  <si>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</si>
  <si>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</si>
  <si>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</si>
  <si>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</si>
  <si>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</si>
  <si>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</si>
  <si>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</si>
  <si>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</si>
  <si>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</si>
  <si>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</si>
  <si>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</si>
  <si>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</si>
  <si>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</si>
  <si>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</si>
  <si>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</si>
  <si>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</si>
  <si>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</si>
  <si>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</si>
  <si>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</si>
  <si>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</si>
  <si>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</si>
  <si>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</si>
  <si>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</si>
  <si>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</si>
  <si>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</si>
  <si>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</si>
  <si>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</si>
  <si>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</si>
  <si>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</si>
  <si>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</si>
  <si>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</si>
  <si>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</si>
  <si>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</si>
  <si>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</si>
  <si>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</si>
  <si>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</si>
  <si>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</si>
  <si>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</si>
  <si>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</si>
  <si>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</si>
  <si>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</si>
  <si>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</si>
  <si>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</si>
  <si>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</si>
  <si>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</si>
  <si>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</si>
  <si>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</si>
  <si>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</si>
  <si>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</si>
  <si>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</si>
  <si>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</si>
  <si>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</si>
  <si>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</si>
  <si>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</si>
  <si>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</si>
  <si>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</si>
  <si>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</si>
  <si>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</si>
  <si>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</si>
  <si>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</si>
  <si>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</si>
  <si>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</si>
  <si>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</si>
  <si>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</si>
  <si>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</si>
  <si>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</si>
  <si>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</si>
  <si>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</si>
  <si>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</si>
  <si>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</si>
  <si>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</si>
  <si>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</si>
  <si>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</si>
  <si>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</si>
  <si>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</si>
  <si>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</si>
  <si>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</si>
  <si>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</si>
  <si>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</si>
  <si>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</si>
  <si>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</si>
  <si>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</si>
  <si>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</si>
  <si>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</si>
  <si>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</si>
  <si>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</si>
  <si>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</si>
  <si>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</si>
  <si>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</si>
  <si>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</si>
  <si>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</si>
  <si>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</si>
  <si>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</si>
  <si>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</si>
  <si>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</si>
  <si>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</si>
  <si>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</si>
  <si>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</si>
  <si>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</si>
  <si>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</si>
  <si>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</si>
  <si>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</si>
  <si>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</si>
  <si>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</si>
  <si>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</si>
  <si>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</si>
  <si>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</si>
  <si>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</si>
  <si>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</si>
  <si>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</si>
  <si>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</si>
  <si>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</si>
  <si>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</si>
  <si>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</si>
  <si>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</si>
  <si>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</si>
  <si>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</si>
  <si>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</si>
  <si>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</si>
  <si>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</si>
  <si>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</si>
  <si>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</si>
  <si>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</si>
  <si>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</si>
  <si>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</si>
  <si>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</si>
  <si>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</si>
  <si>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</si>
  <si>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</si>
  <si>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</si>
  <si>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</si>
  <si>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</si>
  <si>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</si>
  <si>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</si>
  <si>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</si>
  <si>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</si>
  <si>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</si>
  <si>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</si>
  <si>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</si>
  <si>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</si>
  <si>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</si>
  <si>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</si>
  <si>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</si>
  <si>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</si>
  <si>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</si>
  <si>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</si>
  <si>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</si>
  <si>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</si>
  <si>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</si>
  <si>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</si>
  <si>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</si>
  <si>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</si>
  <si>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</si>
  <si>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</si>
  <si>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</si>
  <si>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</si>
  <si>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</si>
  <si>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</si>
  <si>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</si>
  <si>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</si>
  <si>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</si>
  <si>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</si>
  <si>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</si>
  <si>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</si>
  <si>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</si>
  <si>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</si>
  <si>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</si>
  <si>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</si>
  <si>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</si>
  <si>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</si>
  <si>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</si>
  <si>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</si>
  <si>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</si>
  <si>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</si>
  <si>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</si>
  <si>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</si>
  <si>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</si>
  <si>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</si>
  <si>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</si>
  <si>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</si>
  <si>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</si>
  <si>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</si>
  <si>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</si>
  <si>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</si>
  <si>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</si>
  <si>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</si>
  <si>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</si>
  <si>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</si>
  <si>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</si>
  <si>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</si>
  <si>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</si>
  <si>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</si>
  <si>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</si>
  <si>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</si>
  <si>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</si>
  <si>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</si>
  <si>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</si>
  <si>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</si>
  <si>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</si>
  <si>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</si>
  <si>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</si>
  <si>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</si>
  <si>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</si>
  <si>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</si>
  <si>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</si>
  <si>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</si>
  <si>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</si>
  <si>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</si>
  <si>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</si>
  <si>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</si>
  <si>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</si>
  <si>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</si>
  <si>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</si>
  <si>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</si>
  <si>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</si>
  <si>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</si>
  <si>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</si>
  <si>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</si>
  <si>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</si>
  <si>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</si>
  <si>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</si>
  <si>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</si>
  <si>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</si>
  <si>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</si>
  <si>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</si>
  <si>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</si>
  <si>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</si>
  <si>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</si>
  <si>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</si>
  <si>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</si>
  <si>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</si>
  <si>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</si>
  <si>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</si>
  <si>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</si>
  <si>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</si>
  <si>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</si>
  <si>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</si>
  <si>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</si>
  <si>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</si>
  <si>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</si>
  <si>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</si>
  <si>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</si>
  <si>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</si>
  <si>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</si>
  <si>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</si>
  <si>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</si>
  <si>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</si>
  <si>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</si>
  <si>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</si>
  <si>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</si>
  <si>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</si>
  <si>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</si>
  <si>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</si>
  <si>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</si>
  <si>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</si>
  <si>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</si>
  <si>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</si>
  <si>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</si>
  <si>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</si>
  <si>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</si>
  <si>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</si>
  <si>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</si>
  <si>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</si>
  <si>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</si>
  <si>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</si>
  <si>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</si>
  <si>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</si>
  <si>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</si>
  <si>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</si>
  <si>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</si>
  <si>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</si>
  <si>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</si>
  <si>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</si>
  <si>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</si>
  <si>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</si>
  <si>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</si>
  <si>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</si>
  <si>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</si>
  <si>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</si>
  <si>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</si>
  <si>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</si>
  <si>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</si>
  <si>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</si>
  <si>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</si>
  <si>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</si>
  <si>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</si>
  <si>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</si>
  <si>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</si>
  <si>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</si>
  <si>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</si>
  <si>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</si>
  <si>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</si>
  <si>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</si>
  <si>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</si>
  <si>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</si>
  <si>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</si>
  <si>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</si>
  <si>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</si>
  <si>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</si>
  <si>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</si>
  <si>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</si>
  <si>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</si>
  <si>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</si>
  <si>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</si>
  <si>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</si>
  <si>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</si>
  <si>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</si>
  <si>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</si>
  <si>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</si>
  <si>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</si>
  <si>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</si>
  <si>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</si>
  <si>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</si>
  <si>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</si>
  <si>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</si>
  <si>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</si>
  <si>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</si>
  <si>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</si>
  <si>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</si>
  <si>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</si>
  <si>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</si>
  <si>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</si>
  <si>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</si>
  <si>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</si>
  <si>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</si>
  <si>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</si>
  <si>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</si>
  <si>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</si>
  <si>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</si>
  <si>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</si>
  <si>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</si>
  <si>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</si>
  <si>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</si>
  <si>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</si>
  <si>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</si>
  <si>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</si>
  <si>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</si>
  <si>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</si>
  <si>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</si>
  <si>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</si>
  <si>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</si>
  <si>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</si>
  <si>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</si>
  <si>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</si>
  <si>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</si>
  <si>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</si>
  <si>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</si>
  <si>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</si>
  <si>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</si>
  <si>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</si>
  <si>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</si>
  <si>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</si>
  <si>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</si>
  <si>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</si>
  <si>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</si>
  <si>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</si>
  <si>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</si>
  <si>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</si>
  <si>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</si>
  <si>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</si>
  <si>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</si>
  <si>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</si>
  <si>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</si>
  <si>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</si>
  <si>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</si>
  <si>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</si>
  <si>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</si>
  <si>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</si>
  <si>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</si>
  <si>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</si>
  <si>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</si>
  <si>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</si>
  <si>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</si>
  <si>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</si>
  <si>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</si>
  <si>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</si>
  <si>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</si>
  <si>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</si>
  <si>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</si>
  <si>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</si>
  <si>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</si>
  <si>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</si>
  <si>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</si>
  <si>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</si>
  <si>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</si>
  <si>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</si>
  <si>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</si>
  <si>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</si>
  <si>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</si>
  <si>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</si>
  <si>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</si>
  <si>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</si>
  <si>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</si>
  <si>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</si>
  <si>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</si>
  <si>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</si>
  <si>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</si>
  <si>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</si>
  <si>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</si>
  <si>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</si>
  <si>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</si>
  <si>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</si>
  <si>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</si>
  <si>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</si>
  <si>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</si>
  <si>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</si>
  <si>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</si>
  <si>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</si>
  <si>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</si>
  <si>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</si>
  <si>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</si>
  <si>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</si>
  <si>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</si>
  <si>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</si>
  <si>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</si>
  <si>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</si>
  <si>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</si>
  <si>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</si>
  <si>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</si>
  <si>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</si>
  <si>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</si>
  <si>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</si>
  <si>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06700175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</si>
  <si>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</si>
  <si>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</si>
  <si>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</si>
  <si>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LOUP</t>
  </si>
  <si>
    <t xml:space="preserve">NOM_PRELEV_DETERM</t>
  </si>
  <si>
    <t xml:space="preserve">AQUASCOP BIOLOGIE site de Monptellier</t>
  </si>
  <si>
    <t xml:space="preserve">LB_STATION</t>
  </si>
  <si>
    <t xml:space="preserve">LOUP A TOURRETTE-SUR-LOUP 6</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</si>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</sst>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1028064</v>
      </c>
      <c r="G10" s="25"/>
      <c r="H10" s="25"/>
    </row>
    <row r="11" customFormat="false" ht="15" hidden="false" customHeight="false" outlineLevel="0" collapsed="false">
      <c r="A11" s="26" t="s">
        <v>5185</v>
      </c>
      <c r="B11" s="30" t="n">
        <v>43283</v>
      </c>
      <c r="D11" s="26" t="s">
        <v>5186</v>
      </c>
      <c r="E11" s="29" t="n">
        <v>6296189</v>
      </c>
      <c r="G11" s="25"/>
      <c r="H11" s="25"/>
    </row>
    <row r="12" customFormat="false" ht="15" hidden="false" customHeight="false" outlineLevel="0" collapsed="false">
      <c r="A12" s="26" t="s">
        <v>5187</v>
      </c>
      <c r="B12" s="29" t="s">
        <v>5188</v>
      </c>
      <c r="D12" s="26" t="s">
        <v>5189</v>
      </c>
      <c r="E12" s="29" t="n">
        <v>1028170</v>
      </c>
      <c r="G12" s="25"/>
      <c r="H12" s="25"/>
    </row>
    <row r="13" customFormat="false" ht="17.25" hidden="false" customHeight="true" outlineLevel="0" collapsed="false">
      <c r="A13" s="12"/>
      <c r="B13" s="31"/>
      <c r="D13" s="26" t="s">
        <v>5190</v>
      </c>
      <c r="E13" s="29" t="n">
        <v>6296168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1028064</v>
      </c>
    </row>
    <row r="18" customFormat="false" ht="15" hidden="false" customHeight="false" outlineLevel="0" collapsed="false">
      <c r="A18" s="36"/>
      <c r="B18" s="37" t="s">
        <v>5198</v>
      </c>
      <c r="C18" s="38" t="n">
        <f aca="false">E11</f>
        <v>6296189</v>
      </c>
    </row>
    <row r="19" customFormat="false" ht="15" hidden="false" customHeight="false" outlineLevel="0" collapsed="false">
      <c r="A19" s="33" t="s">
        <v>5199</v>
      </c>
      <c r="B19" s="39" t="n">
        <v>47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11.3</v>
      </c>
      <c r="C37" s="50"/>
      <c r="D37" s="55" t="s">
        <v>5221</v>
      </c>
      <c r="E37" s="34"/>
    </row>
    <row r="38" s="56" customFormat="true" ht="15" hidden="false" customHeight="true" outlineLevel="0" collapsed="false">
      <c r="A38" s="54" t="s">
        <v>5222</v>
      </c>
      <c r="B38" s="34" t="n">
        <v>3.35</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1</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3</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row>
    <row r="74" s="17" customFormat="true" ht="15" hidden="false" customHeight="false" outlineLevel="0" collapsed="false">
      <c r="A74" s="33" t="s">
        <v>5252</v>
      </c>
      <c r="B74" s="62" t="n">
        <v>4</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372</v>
      </c>
      <c r="B97" s="76" t="str">
        <f aca="false">VLOOKUP(A97,'Ref Taxo'!A:B,2,FALSE())</f>
        <v>Bangia</v>
      </c>
      <c r="C97" s="77" t="n">
        <f aca="false">VLOOKUP(A97,'Ref Taxo'!A:D,4,FALSE())</f>
        <v>1153</v>
      </c>
      <c r="D97" s="78" t="n">
        <v>0.01</v>
      </c>
      <c r="E97" s="79"/>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0.75</v>
      </c>
      <c r="E98" s="79"/>
      <c r="F98" s="79" t="s">
        <v>5273</v>
      </c>
    </row>
    <row r="99" customFormat="false" ht="15" hidden="false" customHeight="false" outlineLevel="0" collapsed="false">
      <c r="A99" s="75" t="s">
        <v>1383</v>
      </c>
      <c r="B99" s="76" t="str">
        <f aca="false">VLOOKUP(A99,'Ref Taxo'!A:B,2,FALSE())</f>
        <v>Diatoma</v>
      </c>
      <c r="C99" s="77" t="n">
        <f aca="false">VLOOKUP(A99,'Ref Taxo'!A:D,4,FALSE())</f>
        <v>6627</v>
      </c>
      <c r="D99" s="78" t="n">
        <v>0.01</v>
      </c>
      <c r="E99" s="79"/>
      <c r="F99" s="79" t="s">
        <v>5273</v>
      </c>
    </row>
    <row r="100" customFormat="false" ht="15" hidden="false" customHeight="false" outlineLevel="0" collapsed="false">
      <c r="A100" s="75" t="s">
        <v>2211</v>
      </c>
      <c r="B100" s="76" t="str">
        <f aca="false">VLOOKUP(A100,'Ref Taxo'!A:B,2,FALSE())</f>
        <v>Hildenbrandia</v>
      </c>
      <c r="C100" s="77" t="n">
        <f aca="false">VLOOKUP(A100,'Ref Taxo'!A:D,4,FALSE())</f>
        <v>1157</v>
      </c>
      <c r="D100" s="78" t="n">
        <v>0.25</v>
      </c>
      <c r="E100" s="79"/>
      <c r="F100" s="79" t="s">
        <v>5273</v>
      </c>
    </row>
    <row r="101" customFormat="false" ht="15" hidden="false" customHeight="false" outlineLevel="0" collapsed="false">
      <c r="A101" s="75" t="s">
        <v>4754</v>
      </c>
      <c r="B101" s="76" t="str">
        <f aca="false">VLOOKUP(A101,'Ref Taxo'!A:B,2,FALSE())</f>
        <v>Stigeoclonium</v>
      </c>
      <c r="C101" s="77" t="n">
        <f aca="false">VLOOKUP(A101,'Ref Taxo'!A:D,4,FALSE())</f>
        <v>1119</v>
      </c>
      <c r="D101" s="78" t="n">
        <v>0.01</v>
      </c>
      <c r="E101" s="79"/>
      <c r="F101" s="79" t="s">
        <v>5273</v>
      </c>
    </row>
    <row r="102" customFormat="false" ht="15" hidden="false" customHeight="false" outlineLevel="0" collapsed="false">
      <c r="A102" s="75" t="s">
        <v>4993</v>
      </c>
      <c r="B102" s="76" t="str">
        <f aca="false">VLOOKUP(A102,'Ref Taxo'!A:B,2,FALSE())</f>
        <v>Ulothrix</v>
      </c>
      <c r="C102" s="77" t="n">
        <f aca="false">VLOOKUP(A102,'Ref Taxo'!A:D,4,FALSE())</f>
        <v>1142</v>
      </c>
      <c r="D102" s="78" t="n">
        <v>0.01</v>
      </c>
      <c r="E102" s="79"/>
      <c r="F102" s="79" t="s">
        <v>5273</v>
      </c>
    </row>
    <row r="103" customFormat="false" ht="15" hidden="false" customHeight="false" outlineLevel="0" collapsed="false">
      <c r="A103" s="75" t="s">
        <v>3371</v>
      </c>
      <c r="B103" s="76" t="str">
        <f aca="false">VLOOKUP(A103,'Ref Taxo'!A:B,2,FALSE())</f>
        <v>Pellia endiviifolia</v>
      </c>
      <c r="C103" s="77" t="n">
        <f aca="false">VLOOKUP(A103,'Ref Taxo'!A:D,4,FALSE())</f>
        <v>1197</v>
      </c>
      <c r="D103" s="78" t="n">
        <v>0.05</v>
      </c>
      <c r="E103" s="79"/>
      <c r="F103" s="79" t="s">
        <v>5273</v>
      </c>
    </row>
    <row r="104" customFormat="false" ht="15" hidden="false" customHeight="false" outlineLevel="0" collapsed="false">
      <c r="A104" s="75" t="s">
        <v>1056</v>
      </c>
      <c r="B104" s="76" t="str">
        <f aca="false">VLOOKUP(A104,'Ref Taxo'!A:B,2,FALSE())</f>
        <v>Cinclidotus aquaticus</v>
      </c>
      <c r="C104" s="77" t="n">
        <f aca="false">VLOOKUP(A104,'Ref Taxo'!A:D,4,FALSE())</f>
        <v>1318</v>
      </c>
      <c r="D104" s="78" t="n">
        <v>0.75</v>
      </c>
      <c r="E104" s="79"/>
      <c r="F104" s="79" t="s">
        <v>5273</v>
      </c>
    </row>
    <row r="105" customFormat="false" ht="15" hidden="false" customHeight="false" outlineLevel="0" collapsed="false">
      <c r="A105" s="75" t="s">
        <v>1071</v>
      </c>
      <c r="B105" s="76" t="str">
        <f aca="false">VLOOKUP(A105,'Ref Taxo'!A:B,2,FALSE())</f>
        <v>Cinclidotus riparius</v>
      </c>
      <c r="C105" s="77" t="n">
        <f aca="false">VLOOKUP(A105,'Ref Taxo'!A:D,4,FALSE())</f>
        <v>1321</v>
      </c>
      <c r="D105" s="78" t="n">
        <v>0.25</v>
      </c>
      <c r="E105" s="79"/>
      <c r="F105" s="79" t="s">
        <v>5273</v>
      </c>
    </row>
    <row r="106" customFormat="false" ht="15" hidden="false" customHeight="false" outlineLevel="0" collapsed="false">
      <c r="A106" s="75" t="s">
        <v>1232</v>
      </c>
      <c r="B106" s="76" t="str">
        <f aca="false">VLOOKUP(A106,'Ref Taxo'!A:B,2,FALSE())</f>
        <v>Cratoneuron filicinum</v>
      </c>
      <c r="C106" s="77" t="n">
        <f aca="false">VLOOKUP(A106,'Ref Taxo'!A:D,4,FALSE())</f>
        <v>1233</v>
      </c>
      <c r="D106" s="78" t="n">
        <v>0.1</v>
      </c>
      <c r="E106" s="79"/>
      <c r="F106" s="79" t="s">
        <v>5273</v>
      </c>
    </row>
    <row r="107" customFormat="false" ht="15" hidden="false" customHeight="false" outlineLevel="0" collapsed="false">
      <c r="A107" s="75" t="s">
        <v>1907</v>
      </c>
      <c r="B107" s="76" t="str">
        <f aca="false">VLOOKUP(A107,'Ref Taxo'!A:B,2,FALSE())</f>
        <v>Fissidens crassipes</v>
      </c>
      <c r="C107" s="77" t="n">
        <f aca="false">VLOOKUP(A107,'Ref Taxo'!A:D,4,FALSE())</f>
        <v>1294</v>
      </c>
      <c r="D107" s="78" t="n">
        <v>1</v>
      </c>
      <c r="E107" s="79"/>
      <c r="F107" s="79" t="s">
        <v>5273</v>
      </c>
    </row>
    <row r="108" customFormat="false" ht="15" hidden="false" customHeight="false" outlineLevel="0" collapsed="false">
      <c r="A108" s="75" t="s">
        <v>2667</v>
      </c>
      <c r="B108" s="76" t="str">
        <f aca="false">VLOOKUP(A108,'Ref Taxo'!A:B,2,FALSE())</f>
        <v>Leptodictyum riparium</v>
      </c>
      <c r="C108" s="77" t="n">
        <f aca="false">VLOOKUP(A108,'Ref Taxo'!A:D,4,FALSE())</f>
        <v>1244</v>
      </c>
      <c r="D108" s="78" t="n">
        <v>0.05</v>
      </c>
      <c r="E108" s="79"/>
      <c r="F108" s="79" t="s">
        <v>5273</v>
      </c>
    </row>
    <row r="109" customFormat="false" ht="15" hidden="false" customHeight="false" outlineLevel="0" collapsed="false">
      <c r="A109" s="75" t="s">
        <v>4091</v>
      </c>
      <c r="B109" s="76" t="str">
        <f aca="false">VLOOKUP(A109,'Ref Taxo'!A:B,2,FALSE())</f>
        <v>Rhynchostegium riparioides</v>
      </c>
      <c r="C109" s="77" t="n">
        <f aca="false">VLOOKUP(A109,'Ref Taxo'!A:D,4,FALSE())</f>
        <v>1268</v>
      </c>
      <c r="D109" s="78" t="n">
        <v>0.15</v>
      </c>
      <c r="E109" s="79"/>
      <c r="F109" s="79" t="s">
        <v>5273</v>
      </c>
    </row>
    <row r="110" customFormat="false" ht="15" hidden="false" customHeight="false" outlineLevel="0" collapsed="false">
      <c r="A110" s="75" t="s">
        <v>4841</v>
      </c>
      <c r="B110" s="76" t="str">
        <f aca="false">VLOOKUP(A110,'Ref Taxo'!A:B,2,FALSE())</f>
        <v>Thamnobryum alopecurum</v>
      </c>
      <c r="C110" s="77" t="n">
        <f aca="false">VLOOKUP(A110,'Ref Taxo'!A:D,4,FALSE())</f>
        <v>1344</v>
      </c>
      <c r="D110" s="78" t="n">
        <v>0.01</v>
      </c>
      <c r="E110" s="79"/>
      <c r="F110" s="79" t="s">
        <v>5273</v>
      </c>
    </row>
    <row r="111" customFormat="false" ht="15" hidden="false" customHeight="false" outlineLevel="0" collapsed="false">
      <c r="A111" s="75"/>
      <c r="B111" s="76" t="e">
        <f aca="false">VLOOKUP(A111,'Ref Taxo'!A:B,2,FALSE())</f>
        <v>#N/A</v>
      </c>
      <c r="C111" s="77" t="e">
        <f aca="false">VLOOKUP(A111,'Ref Taxo'!A:D,4,FALSE())</f>
        <v>#N/A</v>
      </c>
      <c r="D111" s="78"/>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2019-03-15T16:04:43Z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