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<sst xmlns="http://schemas.openxmlformats.org/spreadsheetml/2006/main" count="168" uniqueCount="113">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</sst>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56" activeCellId="0" sqref="A5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 t="str">
        <f aca="false">'[2]cahier de suivi des échantillons diatomées p2'!$d$6</f>
        <v>06218000</v>
      </c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'[2]cahier de suivi des échantillons diatomées p2'!$d$6</f>
        <v>06218000</v>
      </c>
      <c r="C22" s="36" t="str">
        <f aca="false">'[2]fiche de prélèvement diatomées'!e11</f>
        <v>RIZZANESE</v>
      </c>
      <c r="D22" s="37" t="str">
        <f aca="false">[2]descriptionstation!c7</f>
        <v>Pont Spina cavallu</v>
      </c>
      <c r="E22" s="37" t="str">
        <f aca="false">[2]descriptionstation!c8</f>
        <v>Arbellara</v>
      </c>
      <c r="F22" s="37" t="str">
        <f aca="false">[2]descriptionstation!c9</f>
        <v>2A018</v>
      </c>
      <c r="G22" s="38" t="n">
        <f aca="false">'[3]fiche de prélèvement diatomées'!e19</f>
        <v>1199036</v>
      </c>
      <c r="H22" s="38" t="n">
        <f aca="false">'[3]fiche de prélèvement diatomées'!g19</f>
        <v>6080515</v>
      </c>
      <c r="I22" s="39"/>
      <c r="J22" s="39" t="str">
        <f aca="false">[2]descriptionstation!c13</f>
        <v>RCS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'[2]fiche de prélèvement diatomées'!c13</f>
        <v>44741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'[2]fiche de prélèvement diatomées'!c13</f>
        <v>44741</v>
      </c>
      <c r="B40" s="76"/>
      <c r="C40" s="76"/>
      <c r="D40" s="77"/>
      <c r="E40" s="78" t="s">
        <v>66</v>
      </c>
      <c r="F40" s="79" t="n">
        <f aca="false">'[2]fiche de prélèvement diatomées'!c39</f>
        <v>7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'[2]fiche de prélèvement diatomées'!m34</f>
        <v>N4</v>
      </c>
      <c r="C53" s="103" t="str">
        <f aca="false">'[2]fiche de prélèvement diatomées'!m32</f>
        <v>Ouvert</v>
      </c>
      <c r="D53" s="104"/>
      <c r="E53" s="93" t="s">
        <v>86</v>
      </c>
      <c r="F53" s="93"/>
      <c r="G53" s="98" t="s">
        <v>87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88</v>
      </c>
      <c r="F54" s="93"/>
      <c r="G54" s="98" t="s">
        <v>89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90</v>
      </c>
      <c r="F55" s="93"/>
      <c r="G55" s="98" t="s">
        <v>91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92</v>
      </c>
      <c r="F56" s="93"/>
      <c r="G56" s="98" t="s">
        <v>93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94</v>
      </c>
      <c r="F57" s="93"/>
      <c r="G57" s="98" t="s">
        <v>95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96</v>
      </c>
      <c r="F58" s="108"/>
      <c r="G58" s="98" t="s">
        <v>97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98</v>
      </c>
      <c r="F59" s="109"/>
      <c r="G59" s="110" t="s">
        <v>99</v>
      </c>
    </row>
    <row r="60" s="61" customFormat="true" ht="19.7" hidden="false" customHeight="false" outlineLevel="0" collapsed="false">
      <c r="A60" s="111" t="s">
        <v>100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101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102</v>
      </c>
      <c r="B62" s="115"/>
      <c r="C62" s="115"/>
      <c r="D62" s="67"/>
      <c r="E62" s="116" t="s">
        <v>103</v>
      </c>
      <c r="F62" s="116"/>
      <c r="G62" s="94" t="s">
        <v>104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105</v>
      </c>
      <c r="F63" s="119"/>
      <c r="G63" s="98" t="s">
        <v>106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107</v>
      </c>
      <c r="F64" s="119"/>
      <c r="G64" s="98" t="s">
        <v>108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109</v>
      </c>
      <c r="F65" s="119"/>
      <c r="G65" s="98" t="s">
        <v>110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111</v>
      </c>
      <c r="F66" s="121"/>
      <c r="G66" s="110" t="s">
        <v>112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2022-10-13T16:33:46Z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